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Financial Sector\"/>
    </mc:Choice>
  </mc:AlternateContent>
  <xr:revisionPtr revIDLastSave="0" documentId="13_ncr:1_{8F94F89C-898E-44C7-8B5D-A7FAF3401D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3" r:id="rId2"/>
  </sheets>
  <definedNames>
    <definedName name="_xlnm._FilterDatabase" localSheetId="0" hidden="1">'Annual Financial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8" i="3" l="1"/>
  <c r="X28" i="3"/>
  <c r="Y35" i="3"/>
  <c r="Y32" i="3" s="1"/>
  <c r="X35" i="3"/>
  <c r="X32" i="3" s="1"/>
  <c r="Y34" i="3"/>
  <c r="X34" i="3"/>
  <c r="Y31" i="3"/>
  <c r="X31" i="3"/>
  <c r="Y30" i="3"/>
  <c r="X30" i="3"/>
  <c r="Y24" i="3"/>
  <c r="X24" i="3"/>
  <c r="Y23" i="3"/>
  <c r="X23" i="3"/>
  <c r="X20" i="3"/>
  <c r="G26" i="3" l="1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C26" i="3"/>
  <c r="D26" i="3"/>
  <c r="C27" i="3"/>
  <c r="D27" i="3"/>
  <c r="Z35" i="3"/>
  <c r="V21" i="3"/>
  <c r="W21" i="3"/>
  <c r="X21" i="3"/>
  <c r="Y21" i="3"/>
  <c r="Z21" i="3"/>
  <c r="AA21" i="3"/>
  <c r="AB21" i="3"/>
  <c r="AC21" i="3"/>
  <c r="AD21" i="3"/>
  <c r="X19" i="3"/>
  <c r="Y19" i="3"/>
  <c r="Z19" i="3"/>
  <c r="AA19" i="3"/>
  <c r="AB19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Y18" i="3"/>
  <c r="W18" i="3"/>
  <c r="X18" i="3"/>
  <c r="G28" i="3"/>
  <c r="Y17" i="3" l="1"/>
  <c r="X17" i="3"/>
  <c r="AG19" i="3" l="1"/>
  <c r="AJ19" i="3"/>
  <c r="AK19" i="3"/>
  <c r="AH19" i="3"/>
  <c r="AK30" i="3"/>
  <c r="AH31" i="3"/>
  <c r="AE28" i="3"/>
  <c r="V28" i="3"/>
  <c r="K28" i="3"/>
  <c r="D28" i="3"/>
  <c r="W24" i="3" l="1"/>
  <c r="AF24" i="3"/>
  <c r="AD28" i="3" l="1"/>
  <c r="P28" i="3"/>
  <c r="R28" i="3"/>
  <c r="I28" i="3"/>
  <c r="AF28" i="3"/>
  <c r="AI12" i="3"/>
  <c r="AH30" i="3" l="1"/>
  <c r="AK23" i="3" l="1"/>
  <c r="AH23" i="3"/>
  <c r="AK24" i="3"/>
  <c r="AH24" i="3"/>
  <c r="AK34" i="3"/>
  <c r="AH34" i="3"/>
  <c r="AK35" i="3"/>
  <c r="AK32" i="3" s="1"/>
  <c r="AH35" i="3"/>
  <c r="AH32" i="3" s="1"/>
  <c r="AG34" i="3"/>
  <c r="AG35" i="3"/>
  <c r="AG32" i="3" s="1"/>
  <c r="AG30" i="3"/>
  <c r="AG31" i="3"/>
  <c r="AG23" i="3"/>
  <c r="AG24" i="3"/>
  <c r="W35" i="3" l="1"/>
  <c r="W32" i="3" s="1"/>
  <c r="F35" i="3"/>
  <c r="F32" i="3" s="1"/>
  <c r="D35" i="3"/>
  <c r="D32" i="3" s="1"/>
  <c r="AB35" i="3"/>
  <c r="AB32" i="3" s="1"/>
  <c r="B35" i="3"/>
  <c r="B32" i="3" s="1"/>
  <c r="M35" i="3"/>
  <c r="M32" i="3" s="1"/>
  <c r="AA35" i="3"/>
  <c r="AA32" i="3" s="1"/>
  <c r="AC35" i="3"/>
  <c r="AC32" i="3" s="1"/>
  <c r="T35" i="3"/>
  <c r="T32" i="3" s="1"/>
  <c r="O35" i="3"/>
  <c r="O32" i="3" s="1"/>
  <c r="AE35" i="3"/>
  <c r="AE32" i="3" s="1"/>
  <c r="Q35" i="3"/>
  <c r="Q32" i="3" s="1"/>
  <c r="V35" i="3"/>
  <c r="V32" i="3" s="1"/>
  <c r="S35" i="3"/>
  <c r="S32" i="3" s="1"/>
  <c r="N35" i="3"/>
  <c r="N32" i="3" s="1"/>
  <c r="K35" i="3"/>
  <c r="K32" i="3" s="1"/>
  <c r="C35" i="3"/>
  <c r="C32" i="3" s="1"/>
  <c r="U35" i="3"/>
  <c r="Z32" i="3"/>
  <c r="L35" i="3"/>
  <c r="L32" i="3" s="1"/>
  <c r="AD35" i="3"/>
  <c r="AD32" i="3" s="1"/>
  <c r="P35" i="3"/>
  <c r="P32" i="3" s="1"/>
  <c r="R35" i="3"/>
  <c r="R32" i="3" s="1"/>
  <c r="I35" i="3"/>
  <c r="I32" i="3" s="1"/>
  <c r="G35" i="3"/>
  <c r="G32" i="3" s="1"/>
  <c r="H35" i="3"/>
  <c r="H32" i="3" s="1"/>
  <c r="J35" i="3"/>
  <c r="J32" i="3" s="1"/>
  <c r="AI35" i="3"/>
  <c r="AI32" i="3" s="1"/>
  <c r="AJ35" i="3"/>
  <c r="AJ32" i="3" s="1"/>
  <c r="W34" i="3"/>
  <c r="F34" i="3"/>
  <c r="D34" i="3"/>
  <c r="AB34" i="3"/>
  <c r="B34" i="3"/>
  <c r="M34" i="3"/>
  <c r="AA34" i="3"/>
  <c r="AC34" i="3"/>
  <c r="T34" i="3"/>
  <c r="O34" i="3"/>
  <c r="AE34" i="3"/>
  <c r="Q34" i="3"/>
  <c r="V34" i="3"/>
  <c r="S34" i="3"/>
  <c r="N34" i="3"/>
  <c r="K34" i="3"/>
  <c r="C34" i="3"/>
  <c r="U34" i="3"/>
  <c r="Z34" i="3"/>
  <c r="L34" i="3"/>
  <c r="AD34" i="3"/>
  <c r="P34" i="3"/>
  <c r="R34" i="3"/>
  <c r="I34" i="3"/>
  <c r="G34" i="3"/>
  <c r="H34" i="3"/>
  <c r="J34" i="3"/>
  <c r="AI34" i="3"/>
  <c r="AJ34" i="3"/>
  <c r="U32" i="3"/>
  <c r="AJ31" i="3"/>
  <c r="AI31" i="3"/>
  <c r="J31" i="3"/>
  <c r="H31" i="3"/>
  <c r="G31" i="3"/>
  <c r="I31" i="3"/>
  <c r="R31" i="3"/>
  <c r="P31" i="3"/>
  <c r="AD31" i="3"/>
  <c r="L31" i="3"/>
  <c r="Z31" i="3"/>
  <c r="U31" i="3"/>
  <c r="C31" i="3"/>
  <c r="K31" i="3"/>
  <c r="S31" i="3"/>
  <c r="V31" i="3"/>
  <c r="Q31" i="3"/>
  <c r="AE31" i="3"/>
  <c r="O31" i="3"/>
  <c r="T31" i="3"/>
  <c r="AC31" i="3"/>
  <c r="AA31" i="3"/>
  <c r="M31" i="3"/>
  <c r="B31" i="3"/>
  <c r="AB31" i="3"/>
  <c r="D31" i="3"/>
  <c r="F31" i="3"/>
  <c r="W31" i="3"/>
  <c r="W30" i="3"/>
  <c r="F30" i="3"/>
  <c r="D30" i="3"/>
  <c r="AB30" i="3"/>
  <c r="B30" i="3"/>
  <c r="M30" i="3"/>
  <c r="AA30" i="3"/>
  <c r="AC30" i="3"/>
  <c r="T30" i="3"/>
  <c r="O30" i="3"/>
  <c r="AE30" i="3"/>
  <c r="Q30" i="3"/>
  <c r="V30" i="3"/>
  <c r="S30" i="3"/>
  <c r="N30" i="3"/>
  <c r="K30" i="3"/>
  <c r="C30" i="3"/>
  <c r="U30" i="3"/>
  <c r="Z30" i="3"/>
  <c r="L30" i="3"/>
  <c r="AD30" i="3"/>
  <c r="P30" i="3"/>
  <c r="R30" i="3"/>
  <c r="I30" i="3"/>
  <c r="G30" i="3"/>
  <c r="H30" i="3"/>
  <c r="J30" i="3"/>
  <c r="AI30" i="3"/>
  <c r="AJ30" i="3"/>
  <c r="F27" i="3"/>
  <c r="B27" i="3"/>
  <c r="F26" i="3"/>
  <c r="B26" i="3"/>
  <c r="W23" i="3"/>
  <c r="F23" i="3"/>
  <c r="D23" i="3"/>
  <c r="AB23" i="3"/>
  <c r="B23" i="3"/>
  <c r="M23" i="3"/>
  <c r="AA23" i="3"/>
  <c r="AC23" i="3"/>
  <c r="T23" i="3"/>
  <c r="O23" i="3"/>
  <c r="AE23" i="3"/>
  <c r="Q23" i="3"/>
  <c r="V23" i="3"/>
  <c r="S23" i="3"/>
  <c r="N23" i="3"/>
  <c r="K23" i="3"/>
  <c r="C23" i="3"/>
  <c r="U23" i="3"/>
  <c r="Z23" i="3"/>
  <c r="L23" i="3"/>
  <c r="AD23" i="3"/>
  <c r="P23" i="3"/>
  <c r="R23" i="3"/>
  <c r="I23" i="3"/>
  <c r="G23" i="3"/>
  <c r="H23" i="3"/>
  <c r="J23" i="3"/>
  <c r="AI23" i="3"/>
  <c r="AJ23" i="3"/>
  <c r="F24" i="3" l="1"/>
  <c r="D24" i="3"/>
  <c r="AB24" i="3"/>
  <c r="B24" i="3"/>
  <c r="M24" i="3"/>
  <c r="AA24" i="3"/>
  <c r="AC24" i="3"/>
  <c r="T24" i="3"/>
  <c r="O24" i="3"/>
  <c r="AE24" i="3"/>
  <c r="Q24" i="3"/>
  <c r="V24" i="3"/>
  <c r="S24" i="3"/>
  <c r="N24" i="3"/>
  <c r="K24" i="3"/>
  <c r="C24" i="3"/>
  <c r="U24" i="3"/>
  <c r="Z24" i="3"/>
  <c r="L24" i="3"/>
  <c r="AD24" i="3"/>
  <c r="P24" i="3"/>
  <c r="R24" i="3"/>
  <c r="I24" i="3"/>
  <c r="G24" i="3"/>
  <c r="H24" i="3"/>
  <c r="J24" i="3"/>
  <c r="AI24" i="3"/>
  <c r="AJ24" i="3"/>
  <c r="AI21" i="3" l="1"/>
  <c r="L21" i="3"/>
  <c r="P21" i="3"/>
  <c r="R21" i="3"/>
  <c r="I21" i="3"/>
  <c r="G21" i="3"/>
  <c r="H21" i="3"/>
  <c r="J21" i="3"/>
  <c r="O21" i="3"/>
  <c r="AE21" i="3"/>
  <c r="Q21" i="3"/>
  <c r="S21" i="3"/>
  <c r="N21" i="3"/>
  <c r="K21" i="3"/>
  <c r="C21" i="3"/>
  <c r="U21" i="3"/>
  <c r="F21" i="3"/>
  <c r="D21" i="3"/>
  <c r="B21" i="3"/>
  <c r="M21" i="3"/>
  <c r="T21" i="3"/>
  <c r="W19" i="3"/>
  <c r="F19" i="3"/>
  <c r="D19" i="3"/>
  <c r="B19" i="3"/>
  <c r="M19" i="3"/>
  <c r="AC19" i="3"/>
  <c r="T19" i="3"/>
  <c r="O19" i="3"/>
  <c r="AE19" i="3"/>
  <c r="Q19" i="3"/>
  <c r="V19" i="3"/>
  <c r="S19" i="3"/>
  <c r="N19" i="3"/>
  <c r="K19" i="3"/>
  <c r="C19" i="3"/>
  <c r="U19" i="3"/>
  <c r="L19" i="3"/>
  <c r="AD19" i="3"/>
  <c r="P19" i="3"/>
  <c r="R19" i="3"/>
  <c r="I19" i="3"/>
  <c r="G19" i="3"/>
  <c r="H19" i="3"/>
  <c r="J19" i="3"/>
  <c r="AI19" i="3"/>
  <c r="F18" i="3"/>
  <c r="D18" i="3"/>
  <c r="B18" i="3"/>
  <c r="M18" i="3"/>
  <c r="T18" i="3"/>
  <c r="O18" i="3"/>
  <c r="Q18" i="3"/>
  <c r="V18" i="3"/>
  <c r="S18" i="3"/>
  <c r="N18" i="3"/>
  <c r="K18" i="3"/>
  <c r="C18" i="3"/>
  <c r="U18" i="3"/>
  <c r="L18" i="3"/>
  <c r="P18" i="3"/>
  <c r="R18" i="3"/>
  <c r="I18" i="3"/>
  <c r="G18" i="3"/>
  <c r="H18" i="3"/>
  <c r="J18" i="3"/>
  <c r="AI17" i="3"/>
  <c r="J17" i="3"/>
  <c r="H17" i="3"/>
  <c r="G17" i="3"/>
  <c r="I17" i="3"/>
  <c r="R17" i="3"/>
  <c r="P17" i="3"/>
  <c r="AD17" i="3"/>
  <c r="L17" i="3"/>
  <c r="Z17" i="3"/>
  <c r="U17" i="3"/>
  <c r="C17" i="3"/>
  <c r="K17" i="3"/>
  <c r="N17" i="3"/>
  <c r="S17" i="3"/>
  <c r="V17" i="3"/>
  <c r="Q17" i="3"/>
  <c r="AE17" i="3"/>
  <c r="O17" i="3"/>
  <c r="T17" i="3"/>
  <c r="AC17" i="3"/>
  <c r="AA17" i="3"/>
  <c r="M17" i="3"/>
  <c r="B17" i="3"/>
  <c r="AB17" i="3"/>
  <c r="D17" i="3"/>
  <c r="F17" i="3"/>
  <c r="W17" i="3"/>
  <c r="J20" i="3" l="1"/>
  <c r="G20" i="3"/>
  <c r="R20" i="3"/>
  <c r="L20" i="3"/>
  <c r="Z20" i="3"/>
  <c r="U20" i="3"/>
  <c r="Q20" i="3"/>
  <c r="AE20" i="3"/>
  <c r="AC20" i="3"/>
  <c r="M20" i="3"/>
  <c r="B20" i="3"/>
  <c r="AB20" i="3"/>
  <c r="D20" i="3"/>
  <c r="F20" i="3"/>
  <c r="AF35" i="3" l="1"/>
  <c r="AF34" i="3"/>
  <c r="AF31" i="3" l="1"/>
  <c r="AF30" i="3"/>
  <c r="AF23" i="3" l="1"/>
  <c r="AF21" i="3"/>
  <c r="AF19" i="3"/>
  <c r="AF17" i="3" l="1"/>
  <c r="AF32" i="3" l="1"/>
  <c r="AF20" i="3"/>
</calcChain>
</file>

<file path=xl/sharedStrings.xml><?xml version="1.0" encoding="utf-8"?>
<sst xmlns="http://schemas.openxmlformats.org/spreadsheetml/2006/main" count="459" uniqueCount="309">
  <si>
    <t>AL-TAJAMOUAT FOR CATERING AND HOUSING CO PLC</t>
  </si>
  <si>
    <t>AL-TAJAMOUAT FOR TOURISTIC PROJECTS CO PLC</t>
  </si>
  <si>
    <t>ALSHAMEKHA FOR REALESTATE AND FINANCIAL INVESTMENTS</t>
  </si>
  <si>
    <t>AMAD INVESTMENT &amp; REAL ESTATE DEVELOPMENT</t>
  </si>
  <si>
    <t>ARAB PHOENIX HOLDINGS</t>
  </si>
  <si>
    <t>CONTEMPRO FOR HOUSING PROJECTS</t>
  </si>
  <si>
    <t>IHDATHIAT CO-ORDINATES</t>
  </si>
  <si>
    <t>INT'L ARABIAN DEVELOPMENT AND INVESTMENT TRADING CO.</t>
  </si>
  <si>
    <t>INVESTORS INDUSTRIAL AND PROPERTIES PLC</t>
  </si>
  <si>
    <t>JORDAN DECAPOLIS PROPERTIES</t>
  </si>
  <si>
    <t>JORDANIAN REALESTATE COMPANY FOR DEVELOPMENT</t>
  </si>
  <si>
    <t>METHAQ REAL ESTATE INVESTMENT</t>
  </si>
  <si>
    <t>REAL ESTATE DEVELOPMENT</t>
  </si>
  <si>
    <t>SPECIALIZED INVESTMENT COMPOUNDS</t>
  </si>
  <si>
    <t>SPECIALIZED JORDANIAN INVESTMENT</t>
  </si>
  <si>
    <t>THE REAL ESTATE &amp; INVESTMENT PORTFOLIO CO.</t>
  </si>
  <si>
    <t>Net cash flows from (used in) operating activities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</si>
  <si>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</si>
  <si>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</si>
  <si>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</si>
  <si>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</si>
  <si>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Property, plant and equipment</t>
  </si>
  <si>
    <t>Investment property</t>
  </si>
  <si>
    <t>Intangible assets</t>
  </si>
  <si>
    <t>Investments in subsidiaries, joint ventures and associates</t>
  </si>
  <si>
    <t>Trade and other non-current receivables</t>
  </si>
  <si>
    <t>Non-current receivables due from related parties</t>
  </si>
  <si>
    <t>Deferred tax assets</t>
  </si>
  <si>
    <t>Financial assets at fair value through other comprehensive income</t>
  </si>
  <si>
    <t>Financial assets at amortized cost</t>
  </si>
  <si>
    <t>Derivative financial instruments</t>
  </si>
  <si>
    <t>Other non-current assets</t>
  </si>
  <si>
    <t>Long-term property under finance lease</t>
  </si>
  <si>
    <t>Projects under construction</t>
  </si>
  <si>
    <t>Total non-current assets</t>
  </si>
  <si>
    <t>Profit (loss), attributable to non-controlling interests</t>
  </si>
  <si>
    <t>Inventory property</t>
  </si>
  <si>
    <t>Trade and other current receivables</t>
  </si>
  <si>
    <t>Current receivables due from related parties</t>
  </si>
  <si>
    <t>Financial assets at fair value through profit or loss</t>
  </si>
  <si>
    <t>Other current assets</t>
  </si>
  <si>
    <t>Cash on hand and at banks</t>
  </si>
  <si>
    <t>Total</t>
  </si>
  <si>
    <t>Assets held for sale</t>
  </si>
  <si>
    <t>Total current assets</t>
  </si>
  <si>
    <t>Profit (loss), attributable to owners of parent</t>
  </si>
  <si>
    <t>Profit (loss)</t>
  </si>
  <si>
    <t>Profit (loss) from discontinued operations</t>
  </si>
  <si>
    <t>Profit (loss) from continuing operations</t>
  </si>
  <si>
    <t>Income tax expense</t>
  </si>
  <si>
    <t>Profit (loss) before tax from continuous operations</t>
  </si>
  <si>
    <t>Gains on investments in subsidiaries, joint ventures and associates</t>
  </si>
  <si>
    <t>Margin financing expenses</t>
  </si>
  <si>
    <t>Finance costs</t>
  </si>
  <si>
    <t>Finance income</t>
  </si>
  <si>
    <t>Net operating income</t>
  </si>
  <si>
    <t>Gains (losses) on financial assets carried at amortized cost</t>
  </si>
  <si>
    <t>Dividends on financial assets at fair value through other comprehensive income</t>
  </si>
  <si>
    <t>Gains (losses) on financial assets at fair value through profit or loss</t>
  </si>
  <si>
    <t>Other expenses</t>
  </si>
  <si>
    <t>Other income</t>
  </si>
  <si>
    <t>Selling, general and administrative expense</t>
  </si>
  <si>
    <t>Gross profit</t>
  </si>
  <si>
    <t>Total assets</t>
  </si>
  <si>
    <t>Paid-up capital</t>
  </si>
  <si>
    <t>Retained earnings</t>
  </si>
  <si>
    <t>Share premium</t>
  </si>
  <si>
    <t>Issuance discount</t>
  </si>
  <si>
    <t>Treasury shares</t>
  </si>
  <si>
    <t>Other equity interest</t>
  </si>
  <si>
    <t>Statutory reserve</t>
  </si>
  <si>
    <t>Voluntary reserve</t>
  </si>
  <si>
    <t>Public reserve</t>
  </si>
  <si>
    <t>Special reserve</t>
  </si>
  <si>
    <t>Fair value reserve</t>
  </si>
  <si>
    <t>Reserve of cash flow hedges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</si>
  <si>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</si>
  <si>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</si>
  <si>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</si>
  <si>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</si>
  <si>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</si>
  <si>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Non-current borrowings</t>
  </si>
  <si>
    <t>Trade and other non-current payables</t>
  </si>
  <si>
    <t>Non-current payables to related parties</t>
  </si>
  <si>
    <t>Deferred tax liabilities</t>
  </si>
  <si>
    <t>Long-term commitments from contract under finance lease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</si>
  <si>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</si>
  <si>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</si>
  <si>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</si>
  <si>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</si>
  <si>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</si>
  <si>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Bank overdrafts</t>
  </si>
  <si>
    <t>Current borrowings</t>
  </si>
  <si>
    <t>Margin financing liabilities</t>
  </si>
  <si>
    <t>Income tax provision</t>
  </si>
  <si>
    <t>Other current liabilities</t>
  </si>
  <si>
    <t>Short-term commitments from contract under finance lease</t>
  </si>
  <si>
    <t>Liabilities directly associated with assets classified as held for sale</t>
  </si>
  <si>
    <t>Total current liabilities</t>
  </si>
  <si>
    <t>Total liabilities</t>
  </si>
  <si>
    <t>Total equity and liabilities</t>
  </si>
  <si>
    <t>Revenue</t>
  </si>
  <si>
    <t>Cost of sales</t>
  </si>
  <si>
    <t>AD-DULAYL INDUSTRIAL PARK &amp; REAL ESTATE COMPANY P.L.C</t>
  </si>
  <si>
    <t>AL-SALHIAH INVESTMENT AND REAL ESTATE DEVELOPMENT</t>
  </si>
  <si>
    <t>AL-TAHDITH FOR REAL ESTATE INVESTMENTS COMPANY</t>
  </si>
  <si>
    <t>ALENTKAEYA FOR INVESTMENT&amp;REALESTATE DEVELOPMENT COMPANY PLC</t>
  </si>
  <si>
    <t>AMOUN INTERNATIONAL FOR INVESTMENTS</t>
  </si>
  <si>
    <t>AMWAJ PROPERTIES</t>
  </si>
  <si>
    <t>ARAB COMPANY FOR INVESTMENT PROJECTS</t>
  </si>
  <si>
    <t>ARAB INVESTORS UNION CO. FOR REAL ESTATES DEVELOPING</t>
  </si>
  <si>
    <t>COMPREHENSIVE LAND DEVELOPMENT AND INVESTMENT</t>
  </si>
  <si>
    <t>DEERA INVESTMENT &amp; REAL ESTATE DEVELOPMENT CO</t>
  </si>
  <si>
    <t>HIGH PERFORMANCE REAL ESTATE INVESTMENTS</t>
  </si>
  <si>
    <t>JORDAN INTERNATIONAL INVESTMENT CO.</t>
  </si>
  <si>
    <t>JORDAN MASAKEN FOR LAND &amp; INDUSTRIAL DEVELOPMENT PROJECTS</t>
  </si>
  <si>
    <t>LATENT ENERGIES FOR INVESTMENTS</t>
  </si>
  <si>
    <t>NOOR CAPITAL MARKTS FOR DIVERSIFIED INVESTMENTS</t>
  </si>
  <si>
    <t>SHIRA REAL ESTATE DEVELOPMENT &amp; INVESTMENTS</t>
  </si>
  <si>
    <t>THE PROFESSIONAL COMPANY FOR REAL ESTATE INVESTMENT AND HOUSING</t>
  </si>
  <si>
    <t>التجمعات الاستثمارية المتخصصة</t>
  </si>
  <si>
    <t>التجمعات لخدمات التغذية والاسكان</t>
  </si>
  <si>
    <t>التجمعات للمشاريع السياحية</t>
  </si>
  <si>
    <t>الشامخة للاستثمارات العقارية والمالية</t>
  </si>
  <si>
    <t>عمد للاستثمار والتنمية العقارية</t>
  </si>
  <si>
    <t>فينيكس العربية القابضة</t>
  </si>
  <si>
    <t>المعاصرون للمشاريع الاسكانية</t>
  </si>
  <si>
    <t>الإحداثيات العقارية</t>
  </si>
  <si>
    <t>الانماء العربية للتجارة والاستثمارات العالمية</t>
  </si>
  <si>
    <t>المستثمرون الصناعية والعقارية المساهمة العامة</t>
  </si>
  <si>
    <t>الأردن ديكابولس للأملاك</t>
  </si>
  <si>
    <t>العقارية الأردنية للتنمية</t>
  </si>
  <si>
    <t>ميثاق للاستثمارات العقارية</t>
  </si>
  <si>
    <t>تطوير العقارات</t>
  </si>
  <si>
    <t>الأردنية للاستثمارات المتخصصة</t>
  </si>
  <si>
    <t>المحفظة العقارية الاستثمارية</t>
  </si>
  <si>
    <t>مجمع الضليل الصناعي العقاري</t>
  </si>
  <si>
    <t>الصالحية للإستثمار والتطوير العقاري</t>
  </si>
  <si>
    <t>التحديث للاستثمارات العقارية</t>
  </si>
  <si>
    <t>الانتقائية للاستثمار والتطوير العقاري</t>
  </si>
  <si>
    <t>عمون الدولية للاستثمارات المتعددة</t>
  </si>
  <si>
    <t>أمواج العقارية</t>
  </si>
  <si>
    <t>العربية للمشاريع الاستثمارية</t>
  </si>
  <si>
    <t>اتحاد المستثمرون العرب للتطوير العقاري</t>
  </si>
  <si>
    <t>المتكاملة لتطوير الاراضي والاستثمار</t>
  </si>
  <si>
    <t>الديرة للاستثمار والتطوير العقاري</t>
  </si>
  <si>
    <t>الكفاءة للاستثمارات العقارية</t>
  </si>
  <si>
    <t>الأردن الدولية للاستثمار</t>
  </si>
  <si>
    <t>مساكن الأردن لتطوير الأراضي والمشاريع الصناعية</t>
  </si>
  <si>
    <t>نور كابيتال ماركتس للإستثمارات المتعددة</t>
  </si>
  <si>
    <t>المهنية للاستثمارات العقارية والإسكان</t>
  </si>
  <si>
    <t>الطاقات الكامنة للاستثمارات</t>
  </si>
  <si>
    <t>الشراع للتطوير العقاري والاستثمارات</t>
  </si>
  <si>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</si>
  <si>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</si>
  <si>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</si>
  <si>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</si>
  <si>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</si>
  <si>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</si>
  <si>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>Trading Information in the Regular Market</t>
  </si>
  <si>
    <t>Par Value / Share (JD)</t>
  </si>
  <si>
    <t>Value Traded (JD)</t>
  </si>
  <si>
    <t>No. of Shares Traded</t>
  </si>
  <si>
    <t>No. of Transactions</t>
  </si>
  <si>
    <t>No. of Subscribed Shares</t>
  </si>
  <si>
    <t>Fiscal Year Ended</t>
  </si>
  <si>
    <t>Financial Ratios</t>
  </si>
  <si>
    <t>Turnover Ratio %</t>
  </si>
  <si>
    <t>Book Value Per Share (JD)</t>
  </si>
  <si>
    <t>Price Earnings Ratio (Times)</t>
  </si>
  <si>
    <t>Price to Book Value (Times)</t>
  </si>
  <si>
    <t>Return on Assets %</t>
  </si>
  <si>
    <t>Return on Equity %</t>
  </si>
  <si>
    <t>Equity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</si>
  <si>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</si>
  <si>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</si>
  <si>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</si>
  <si>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</si>
  <si>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</si>
  <si>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</si>
  <si>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معلومات التداول في السوق النظامي</t>
  </si>
  <si>
    <t>(القيمة الاسمية للسهم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</si>
  <si>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</si>
  <si>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</si>
  <si>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</si>
  <si>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</si>
  <si>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تاريخ انتهاء السنة المالية</t>
  </si>
  <si>
    <t xml:space="preserve">النسب المالية </t>
  </si>
  <si>
    <t>% معدل دوران السهم</t>
  </si>
  <si>
    <t>(عائد السهم الواحد (دينار</t>
  </si>
  <si>
    <t>(القيمة السوقية الى العائد (مرة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</si>
  <si>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</si>
  <si>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</si>
  <si>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</si>
  <si>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</si>
  <si>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-</t>
  </si>
  <si>
    <t xml:space="preserve">(القيمة الدفترية للسهم الواحد (دينار </t>
  </si>
  <si>
    <t>(القيمة السوقية الى القيمة الدفترية (مرة</t>
  </si>
  <si>
    <t>Earnings Per Share (JD)</t>
  </si>
  <si>
    <t>Debt Ratio%</t>
  </si>
  <si>
    <t xml:space="preserve">(رأس المال العامل (دينار </t>
  </si>
  <si>
    <t xml:space="preserve">(نسبة التداول (مرة </t>
  </si>
  <si>
    <t xml:space="preserve">(معدل دوران رأس المال العامل (مرة </t>
  </si>
  <si>
    <t>(معدل دوران الموجودات الثابتة (مرة</t>
  </si>
  <si>
    <t>(معدل دوران الموجودات (مرة</t>
  </si>
  <si>
    <t>(معدل تغطية الفوائد (مرة</t>
  </si>
  <si>
    <t>NOOR ASSETS MANAGEMENT AND LEASING CO.</t>
  </si>
  <si>
    <t>النور للتأجير وإدارة العقارات</t>
  </si>
  <si>
    <t>الممتلكات والآلات والمعدات</t>
  </si>
  <si>
    <t>الاستثمارات العقارية</t>
  </si>
  <si>
    <t>موجودات غير ملموسة</t>
  </si>
  <si>
    <t>الاستثمارات في الشركات التابعة والمشاريع المشتركة والشركات الحليفة</t>
  </si>
  <si>
    <t>الذمم التجارية والذمم الأخرى المدينة غير المتداولة</t>
  </si>
  <si>
    <t>الذمم المدينة غير المتداولة المستحقة من أطراف ذات علاقة</t>
  </si>
  <si>
    <t>الموجودات الضريبية المؤجلة</t>
  </si>
  <si>
    <t>موجودات مالية بالقيمة العادلة من خلال الدخل الشامل الاخر</t>
  </si>
  <si>
    <t>موجودات مالية بالتكلفة المطفأة</t>
  </si>
  <si>
    <t>أدوات مالية - مشتقات</t>
  </si>
  <si>
    <t>مشاريع تحت التنفيذ</t>
  </si>
  <si>
    <t>موجودات أخرى غير متداولة</t>
  </si>
  <si>
    <t>الجزء غير المتداول من الممتلكات بموجب عقد استئجار تمويلي</t>
  </si>
  <si>
    <t>مجموع الموجودات غير المتداولة</t>
  </si>
  <si>
    <t>المخزون</t>
  </si>
  <si>
    <t>الذمم التجارية والذمم الأخرى المدينة المتداولة</t>
  </si>
  <si>
    <t>الذمم المدينة المتداولة المستحقة من أطراف ذات علاقة</t>
  </si>
  <si>
    <t>موجودات مالية بالقيمة العادلة من خلال قائمة الدخل</t>
  </si>
  <si>
    <t>موجودات أخرى متداولة</t>
  </si>
  <si>
    <t>النقد في الصندوق ولدى البنوك</t>
  </si>
  <si>
    <t>المجموع</t>
  </si>
  <si>
    <t>موجودات معدة للبيع</t>
  </si>
  <si>
    <t>مجموع الموجودات المتداولة</t>
  </si>
  <si>
    <t>مجموع الموجودات</t>
  </si>
  <si>
    <t>رأس المال المدفوع</t>
  </si>
  <si>
    <t>أرباح مدورة</t>
  </si>
  <si>
    <t>علاوة إصدار</t>
  </si>
  <si>
    <t>خصم إصدار</t>
  </si>
  <si>
    <t>أسهم الخزينة</t>
  </si>
  <si>
    <t>حصص ملكية أخرى</t>
  </si>
  <si>
    <t>احتياطي اجباري</t>
  </si>
  <si>
    <t>إحتياطي اختياري</t>
  </si>
  <si>
    <t>احتياطي عام</t>
  </si>
  <si>
    <t>إحتياطي خاص</t>
  </si>
  <si>
    <t>احتياطي القيمة العادلة</t>
  </si>
  <si>
    <t>احتياطي تحوطات التدفقات النقدية</t>
  </si>
  <si>
    <t>احتياطيات أخرى</t>
  </si>
  <si>
    <t>مجموع حقوق الملكية المنسوبة إلى مالكي الشركة الأم</t>
  </si>
  <si>
    <t>حقوق غير المسيطرين</t>
  </si>
  <si>
    <t>مجموع حقوق الملكية</t>
  </si>
  <si>
    <t>المخصصات غير المتداولة</t>
  </si>
  <si>
    <t>القروض غير المتداولة</t>
  </si>
  <si>
    <t>الذمم التجارية والذمم الأخرى الدائنة غير المتداولة</t>
  </si>
  <si>
    <t>الذمم الدائنة غير المتداولة المستحقة إلى أطراف ذات علاقة</t>
  </si>
  <si>
    <t>مطلوبات ضريبية مؤجلة</t>
  </si>
  <si>
    <t>مطلوبات الغير متداولة من عقد استئجار تمويلي</t>
  </si>
  <si>
    <t>مطلوبات غير متداولة أخرى</t>
  </si>
  <si>
    <t>مجموع المطلوبات غير المتداولة</t>
  </si>
  <si>
    <t>الذمم التجارية والذمم الاخرى الدائنة المتداولة</t>
  </si>
  <si>
    <t>الذمم الدائنة المتداولة المستحقة إلى الأطراف ذات العلاقة</t>
  </si>
  <si>
    <t>المخصصات المتداولة</t>
  </si>
  <si>
    <t>البنوك الدائنة</t>
  </si>
  <si>
    <t>القروض المتداولة</t>
  </si>
  <si>
    <t>ذمم التمويل على الهامش</t>
  </si>
  <si>
    <t>مخصص ضريبة دخل</t>
  </si>
  <si>
    <t>مطلوبات متداولة أخرى</t>
  </si>
  <si>
    <t>المطلوبات المتداولة من عقد استئجار تمويلي</t>
  </si>
  <si>
    <t>المطلوبات المرتبطة مباشرة بالموجودات المعدة للبيع</t>
  </si>
  <si>
    <t>مجموع المطلوبات المتداولة</t>
  </si>
  <si>
    <t>مجموع المطلوبات</t>
  </si>
  <si>
    <t>مجموع المطلوبات وحقوق الملكية</t>
  </si>
  <si>
    <t>الإيرادات</t>
  </si>
  <si>
    <t>الكلفة</t>
  </si>
  <si>
    <t>مجمل الربح</t>
  </si>
  <si>
    <t>مصاريف البيع والمصاريف الإدارية والعمومية</t>
  </si>
  <si>
    <t>الإيرادات الأخرى</t>
  </si>
  <si>
    <t>مصاريف اخرى</t>
  </si>
  <si>
    <t>أرباح (خسائر) موجودات مالية بالقيمة العادلة من خلال قائمة الدخل</t>
  </si>
  <si>
    <t>توزيعات نقدية من موجودات مالية بالقيمة العادلة من خلال الدخل الشامل الآخر</t>
  </si>
  <si>
    <t>أرباح (خسائر) موجودات مالية بالتكلفة المطفأة</t>
  </si>
  <si>
    <t>صافي الايرادات التشغيلية</t>
  </si>
  <si>
    <t>الايرادات التمويلية</t>
  </si>
  <si>
    <t>تكاليف التمويل</t>
  </si>
  <si>
    <t>مصاريف التمويل على الهامش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</si>
  <si>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</si>
  <si>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</si>
  <si>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</si>
  <si>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</si>
  <si>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</si>
  <si>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</si>
  <si>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</si>
  <si>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</si>
  <si>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التدفقات النقدية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</si>
  <si>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</si>
  <si>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</si>
  <si>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والنقد المعادل في بداية الفترة</t>
  </si>
  <si>
    <t>النقد والنقد المعادل في نهاية الفترة</t>
  </si>
  <si>
    <t xml:space="preserve"> اثر تغيرات أسعار الصرف على النقد والنقد المعادل</t>
  </si>
  <si>
    <t>الموارد للتنمية والاستثمار</t>
  </si>
  <si>
    <t>RESOURCES COMPANY FOR DEVELOPMENT &amp; INVESTMENT PLC</t>
  </si>
  <si>
    <t>Effect of exchange rate changes on cash and cash equivalents</t>
  </si>
  <si>
    <t>Annual Financial Data for the Year 2024</t>
  </si>
  <si>
    <t>البيانات المالية السنوية لعام 2024</t>
  </si>
  <si>
    <t>Closing Price (JD)*</t>
  </si>
  <si>
    <t>*(سعر الاغلاق (دينار</t>
  </si>
  <si>
    <t>Market Capitalization (JD)</t>
  </si>
  <si>
    <t>(القيمة السوقية (دينار</t>
  </si>
  <si>
    <t>الاتحاد لتطوير الاراضي</t>
  </si>
  <si>
    <t>UNION LAND DEVELOPMENT CORPORATION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</si>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</sst>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6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readingOrder="2"/>
    </xf>
    <xf numFmtId="0" fontId="0" fillId="0" borderId="0" xfId="0" applyAlignment="1">
      <alignment readingOrder="2"/>
    </xf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/>
    <xf numFmtId="0" fontId="4" fillId="0" borderId="5" xfId="0" applyFont="1" applyBorder="1" applyAlignment="1">
      <alignment horizontal="center" wrapText="1"/>
    </xf>
    <xf numFmtId="14" fontId="4" fillId="0" borderId="5" xfId="0" applyNumberFormat="1" applyFont="1" applyBorder="1" applyAlignment="1">
      <alignment horizontal="center" wrapText="1"/>
    </xf>
    <xf numFmtId="0" fontId="4" fillId="0" borderId="0" xfId="0" applyFont="1"/>
    <xf numFmtId="0" fontId="1" fillId="2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2" fontId="4" fillId="0" borderId="4" xfId="0" applyNumberFormat="1" applyFont="1" applyBorder="1" applyAlignment="1">
      <alignment horizontal="center" wrapText="1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right" readingOrder="1"/>
    </xf>
    <xf numFmtId="0" fontId="4" fillId="0" borderId="12" xfId="0" applyFont="1" applyFill="1" applyBorder="1"/>
    <xf numFmtId="2" fontId="4" fillId="0" borderId="5" xfId="0" applyNumberFormat="1" applyFont="1" applyBorder="1" applyAlignment="1">
      <alignment horizontal="center" wrapText="1"/>
    </xf>
    <xf numFmtId="2" fontId="0" fillId="0" borderId="0" xfId="0" applyNumberFormat="1"/>
    <xf numFmtId="0" fontId="4" fillId="0" borderId="11" xfId="0" applyFont="1" applyFill="1" applyBorder="1" applyAlignment="1">
      <alignment horizontal="right" readingOrder="2"/>
    </xf>
    <xf numFmtId="164" fontId="4" fillId="0" borderId="5" xfId="0" applyNumberFormat="1" applyFont="1" applyBorder="1" applyAlignment="1">
      <alignment horizontal="center" wrapText="1"/>
    </xf>
    <xf numFmtId="0" fontId="0" fillId="0" borderId="1" xfId="0" applyFill="1" applyBorder="1" applyAlignment="1">
      <alignment readingOrder="2"/>
    </xf>
    <xf numFmtId="0" fontId="0" fillId="0" borderId="0" xfId="0" applyFill="1"/>
    <xf numFmtId="2" fontId="4" fillId="0" borderId="0" xfId="0" applyNumberFormat="1" applyFont="1"/>
    <xf numFmtId="3" fontId="0" fillId="0" borderId="0" xfId="0" applyNumberFormat="1"/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3" fontId="0" fillId="0" borderId="0" xfId="1" applyFont="1" applyAlignment="1">
      <alignment readingOrder="2"/>
    </xf>
    <xf numFmtId="43" fontId="0" fillId="0" borderId="0" xfId="0" applyNumberFormat="1" applyAlignment="1">
      <alignment readingOrder="2"/>
    </xf>
    <xf numFmtId="0" fontId="4" fillId="2" borderId="1" xfId="0" applyFont="1" applyFill="1" applyBorder="1" applyAlignment="1">
      <alignment horizontal="center" vertical="center" wrapText="1" readingOrder="2"/>
    </xf>
    <xf numFmtId="0" fontId="4" fillId="0" borderId="12" xfId="0" applyFont="1" applyBorder="1" applyAlignment="1">
      <alignment vertical="top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readingOrder="2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12" xfId="0" applyFont="1" applyBorder="1" applyAlignment="1">
      <alignment horizontal="right" wrapText="1" readingOrder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37</xdr:col>
      <xdr:colOff>2943225</xdr:colOff>
      <xdr:row>3</xdr:row>
      <xdr:rowOff>38100</xdr:rowOff>
    </xdr:to>
    <xdr:pic>
      <xdr:nvPicPr>
        <xdr:cNvPr id="1050" name="Picture 1">
          <a:extLst>
            <a:ext uri="{FF2B5EF4-FFF2-40B4-BE49-F238E27FC236}">
              <a16:creationId xmlns:a16="http://schemas.microsoft.com/office/drawing/2014/main" id="{57EC39C8-29C6-487D-8979-5EF38D4A3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5104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77"/>
  <sheetViews>
    <sheetView tabSelected="1" zoomScaleNormal="100" workbookViewId="0">
      <selection activeCell="A5" sqref="A5"/>
    </sheetView>
  </sheetViews>
  <sheetFormatPr defaultRowHeight="12.75" x14ac:dyDescent="0.2"/>
  <cols>
    <col min="1" max="1" width="72.7109375" customWidth="1"/>
    <col min="2" max="37" width="15.7109375" customWidth="1"/>
    <col min="38" max="38" width="59.7109375" style="4" customWidth="1"/>
  </cols>
  <sheetData>
    <row r="1" spans="1:38" x14ac:dyDescent="0.2">
      <c r="V1">
        <v>0</v>
      </c>
      <c r="AG1">
        <v>0</v>
      </c>
    </row>
    <row r="2" spans="1:38" x14ac:dyDescent="0.2">
      <c r="V2">
        <v>0</v>
      </c>
      <c r="AG2">
        <v>0</v>
      </c>
    </row>
    <row r="3" spans="1:38" x14ac:dyDescent="0.2">
      <c r="V3">
        <v>0</v>
      </c>
      <c r="AG3">
        <v>0</v>
      </c>
    </row>
    <row r="7" spans="1:38" ht="15" x14ac:dyDescent="0.25">
      <c r="A7" s="12" t="s">
        <v>299</v>
      </c>
      <c r="AL7" s="12" t="s">
        <v>300</v>
      </c>
    </row>
    <row r="9" spans="1:38" ht="38.25" x14ac:dyDescent="0.2">
      <c r="A9" s="32"/>
      <c r="B9" s="31" t="s">
        <v>123</v>
      </c>
      <c r="C9" s="31" t="s">
        <v>130</v>
      </c>
      <c r="D9" s="31" t="s">
        <v>122</v>
      </c>
      <c r="E9" s="31" t="s">
        <v>305</v>
      </c>
      <c r="F9" s="31" t="s">
        <v>121</v>
      </c>
      <c r="G9" s="31" t="s">
        <v>120</v>
      </c>
      <c r="H9" s="31" t="s">
        <v>134</v>
      </c>
      <c r="I9" s="31" t="s">
        <v>133</v>
      </c>
      <c r="J9" s="31" t="s">
        <v>135</v>
      </c>
      <c r="K9" s="31" t="s">
        <v>128</v>
      </c>
      <c r="L9" s="31" t="s">
        <v>131</v>
      </c>
      <c r="M9" s="31" t="s">
        <v>124</v>
      </c>
      <c r="N9" s="31" t="s">
        <v>127</v>
      </c>
      <c r="O9" s="31" t="s">
        <v>125</v>
      </c>
      <c r="P9" s="31" t="s">
        <v>132</v>
      </c>
      <c r="Q9" s="31" t="s">
        <v>126</v>
      </c>
      <c r="R9" s="31" t="s">
        <v>149</v>
      </c>
      <c r="S9" s="31" t="s">
        <v>146</v>
      </c>
      <c r="T9" s="31" t="s">
        <v>143</v>
      </c>
      <c r="U9" s="31" t="s">
        <v>147</v>
      </c>
      <c r="V9" s="31" t="s">
        <v>145</v>
      </c>
      <c r="W9" s="31" t="s">
        <v>138</v>
      </c>
      <c r="X9" s="31" t="s">
        <v>150</v>
      </c>
      <c r="Y9" s="31" t="s">
        <v>152</v>
      </c>
      <c r="Z9" s="31" t="s">
        <v>148</v>
      </c>
      <c r="AA9" s="31" t="s">
        <v>140</v>
      </c>
      <c r="AB9" s="31" t="s">
        <v>139</v>
      </c>
      <c r="AC9" s="31" t="s">
        <v>142</v>
      </c>
      <c r="AD9" s="31" t="s">
        <v>151</v>
      </c>
      <c r="AE9" s="31" t="s">
        <v>144</v>
      </c>
      <c r="AF9" s="31" t="s">
        <v>136</v>
      </c>
      <c r="AG9" s="31" t="s">
        <v>296</v>
      </c>
      <c r="AH9" s="31" t="s">
        <v>129</v>
      </c>
      <c r="AI9" s="31" t="s">
        <v>141</v>
      </c>
      <c r="AJ9" s="31" t="s">
        <v>207</v>
      </c>
      <c r="AK9" s="31" t="s">
        <v>137</v>
      </c>
      <c r="AL9" s="32"/>
    </row>
    <row r="10" spans="1:38" ht="89.25" x14ac:dyDescent="0.2">
      <c r="A10" s="33"/>
      <c r="B10" s="6" t="s">
        <v>2</v>
      </c>
      <c r="C10" s="6" t="s">
        <v>9</v>
      </c>
      <c r="D10" s="6" t="s">
        <v>1</v>
      </c>
      <c r="E10" s="6" t="s">
        <v>306</v>
      </c>
      <c r="F10" s="6" t="s">
        <v>0</v>
      </c>
      <c r="G10" s="6" t="s">
        <v>13</v>
      </c>
      <c r="H10" s="6" t="s">
        <v>14</v>
      </c>
      <c r="I10" s="6" t="s">
        <v>12</v>
      </c>
      <c r="J10" s="6" t="s">
        <v>15</v>
      </c>
      <c r="K10" s="6" t="s">
        <v>7</v>
      </c>
      <c r="L10" s="6" t="s">
        <v>10</v>
      </c>
      <c r="M10" s="6" t="s">
        <v>3</v>
      </c>
      <c r="N10" s="6" t="s">
        <v>6</v>
      </c>
      <c r="O10" s="6" t="s">
        <v>4</v>
      </c>
      <c r="P10" s="6" t="s">
        <v>11</v>
      </c>
      <c r="Q10" s="6" t="s">
        <v>5</v>
      </c>
      <c r="R10" s="6" t="s">
        <v>117</v>
      </c>
      <c r="S10" s="6" t="s">
        <v>113</v>
      </c>
      <c r="T10" s="6" t="s">
        <v>110</v>
      </c>
      <c r="U10" s="6" t="s">
        <v>114</v>
      </c>
      <c r="V10" s="6" t="s">
        <v>112</v>
      </c>
      <c r="W10" s="6" t="s">
        <v>105</v>
      </c>
      <c r="X10" s="6" t="s">
        <v>119</v>
      </c>
      <c r="Y10" s="6" t="s">
        <v>118</v>
      </c>
      <c r="Z10" s="6" t="s">
        <v>115</v>
      </c>
      <c r="AA10" s="6" t="s">
        <v>107</v>
      </c>
      <c r="AB10" s="6" t="s">
        <v>106</v>
      </c>
      <c r="AC10" s="6" t="s">
        <v>109</v>
      </c>
      <c r="AD10" s="6" t="s">
        <v>116</v>
      </c>
      <c r="AE10" s="6" t="s">
        <v>111</v>
      </c>
      <c r="AF10" s="31" t="s">
        <v>103</v>
      </c>
      <c r="AG10" s="6" t="s">
        <v>297</v>
      </c>
      <c r="AH10" s="6" t="s">
        <v>8</v>
      </c>
      <c r="AI10" s="6" t="s">
        <v>108</v>
      </c>
      <c r="AJ10" s="6" t="s">
        <v>206</v>
      </c>
      <c r="AK10" s="6" t="s">
        <v>104</v>
      </c>
      <c r="AL10" s="33"/>
    </row>
    <row r="11" spans="1:38" ht="15" customHeight="1" x14ac:dyDescent="0.2">
      <c r="A11" s="34"/>
      <c r="B11" s="6">
        <v>131011</v>
      </c>
      <c r="C11" s="6">
        <v>131017</v>
      </c>
      <c r="D11" s="6">
        <v>131019</v>
      </c>
      <c r="E11" s="6">
        <v>131073</v>
      </c>
      <c r="F11" s="6">
        <v>131076</v>
      </c>
      <c r="G11" s="6">
        <v>131077</v>
      </c>
      <c r="H11" s="6">
        <v>131086</v>
      </c>
      <c r="I11" s="6">
        <v>131087</v>
      </c>
      <c r="J11" s="6">
        <v>131101</v>
      </c>
      <c r="K11" s="6">
        <v>131225</v>
      </c>
      <c r="L11" s="6">
        <v>131229</v>
      </c>
      <c r="M11" s="6">
        <v>131234</v>
      </c>
      <c r="N11" s="6">
        <v>131236</v>
      </c>
      <c r="O11" s="6">
        <v>131239</v>
      </c>
      <c r="P11" s="6">
        <v>131240</v>
      </c>
      <c r="Q11" s="6">
        <v>131241</v>
      </c>
      <c r="R11" s="6">
        <v>131245</v>
      </c>
      <c r="S11" s="6">
        <v>131246</v>
      </c>
      <c r="T11" s="6">
        <v>131247</v>
      </c>
      <c r="U11" s="6">
        <v>131253</v>
      </c>
      <c r="V11" s="6">
        <v>131255</v>
      </c>
      <c r="W11" s="6">
        <v>131265</v>
      </c>
      <c r="X11" s="6">
        <v>131270</v>
      </c>
      <c r="Y11" s="6">
        <v>131278</v>
      </c>
      <c r="Z11" s="6">
        <v>131284</v>
      </c>
      <c r="AA11" s="6">
        <v>131285</v>
      </c>
      <c r="AB11" s="6">
        <v>131287</v>
      </c>
      <c r="AC11" s="6">
        <v>141003</v>
      </c>
      <c r="AD11" s="6">
        <v>141015</v>
      </c>
      <c r="AE11" s="6">
        <v>141036</v>
      </c>
      <c r="AF11" s="31">
        <v>141106</v>
      </c>
      <c r="AG11" s="6">
        <v>131027</v>
      </c>
      <c r="AH11" s="6">
        <v>131217</v>
      </c>
      <c r="AI11" s="6">
        <v>131281</v>
      </c>
      <c r="AJ11" s="6">
        <v>141081</v>
      </c>
      <c r="AK11" s="6">
        <v>141202</v>
      </c>
      <c r="AL11" s="34"/>
    </row>
    <row r="13" spans="1:38" x14ac:dyDescent="0.2">
      <c r="A13" s="5" t="s">
        <v>153</v>
      </c>
      <c r="AL13" s="5" t="s">
        <v>158</v>
      </c>
    </row>
    <row r="14" spans="1:38" x14ac:dyDescent="0.2">
      <c r="A14" s="1" t="s">
        <v>21</v>
      </c>
      <c r="B14" s="55">
        <v>92751</v>
      </c>
      <c r="C14" s="55">
        <v>18276</v>
      </c>
      <c r="D14" s="55">
        <v>28784</v>
      </c>
      <c r="E14" s="55"/>
      <c r="F14" s="55">
        <v>443845</v>
      </c>
      <c r="G14" s="55">
        <v>804673</v>
      </c>
      <c r="H14" s="55">
        <v>58</v>
      </c>
      <c r="I14" s="55">
        <v>38173</v>
      </c>
      <c r="J14" s="55">
        <v>1616</v>
      </c>
      <c r="K14" s="55">
        <v>599115</v>
      </c>
      <c r="L14" s="55">
        <v>4665750</v>
      </c>
      <c r="M14" s="55">
        <v>360107</v>
      </c>
      <c r="N14" s="55">
        <v>0</v>
      </c>
      <c r="O14" s="55">
        <v>10931</v>
      </c>
      <c r="P14" s="55">
        <v>174473</v>
      </c>
      <c r="Q14" s="55">
        <v>10113</v>
      </c>
      <c r="R14" s="55">
        <v>433</v>
      </c>
      <c r="S14" s="55">
        <v>74</v>
      </c>
      <c r="T14" s="55">
        <v>1477</v>
      </c>
      <c r="U14" s="55">
        <v>24712</v>
      </c>
      <c r="V14" s="55">
        <v>19795287</v>
      </c>
      <c r="W14" s="55">
        <v>1485460</v>
      </c>
      <c r="X14" s="55">
        <v>40965</v>
      </c>
      <c r="Y14" s="55">
        <v>19796181</v>
      </c>
      <c r="Z14" s="55">
        <v>1727</v>
      </c>
      <c r="AA14" s="55">
        <v>5314091</v>
      </c>
      <c r="AB14" s="55">
        <v>1</v>
      </c>
      <c r="AC14" s="55">
        <v>597</v>
      </c>
      <c r="AD14" s="55">
        <v>2658986</v>
      </c>
      <c r="AE14" s="55">
        <v>84942</v>
      </c>
      <c r="AF14" s="55">
        <v>90718</v>
      </c>
      <c r="AG14" s="55">
        <v>1805</v>
      </c>
      <c r="AH14" s="55">
        <v>2407282</v>
      </c>
      <c r="AI14" s="55">
        <v>4</v>
      </c>
      <c r="AJ14" s="55">
        <v>515834</v>
      </c>
      <c r="AK14" s="55">
        <v>0</v>
      </c>
      <c r="AL14" s="3" t="s">
        <v>208</v>
      </c>
    </row>
    <row r="15" spans="1:38" x14ac:dyDescent="0.2">
      <c r="A15" s="1" t="s">
        <v>22</v>
      </c>
      <c r="B15" s="55">
        <v>524967</v>
      </c>
      <c r="C15" s="55">
        <v>18984118</v>
      </c>
      <c r="D15" s="55">
        <v>109675968</v>
      </c>
      <c r="E15" s="55"/>
      <c r="F15" s="55">
        <v>4042897</v>
      </c>
      <c r="G15" s="55">
        <v>10939044</v>
      </c>
      <c r="H15" s="55">
        <v>0</v>
      </c>
      <c r="I15" s="55">
        <v>16078430</v>
      </c>
      <c r="J15" s="55">
        <v>4751594</v>
      </c>
      <c r="K15" s="55">
        <v>1499557</v>
      </c>
      <c r="L15" s="55">
        <v>0</v>
      </c>
      <c r="M15" s="55">
        <v>1408920</v>
      </c>
      <c r="N15" s="55">
        <v>3195034</v>
      </c>
      <c r="O15" s="55">
        <v>16710268</v>
      </c>
      <c r="P15" s="55">
        <v>5550287</v>
      </c>
      <c r="Q15" s="55">
        <v>310919</v>
      </c>
      <c r="R15" s="55">
        <v>0</v>
      </c>
      <c r="S15" s="55">
        <v>7555496</v>
      </c>
      <c r="T15" s="55">
        <v>2007470</v>
      </c>
      <c r="U15" s="55">
        <v>7278361</v>
      </c>
      <c r="V15" s="55">
        <v>9054835</v>
      </c>
      <c r="W15" s="55">
        <v>3652</v>
      </c>
      <c r="X15" s="55">
        <v>0</v>
      </c>
      <c r="Y15" s="55">
        <v>16390053</v>
      </c>
      <c r="Z15" s="55">
        <v>6882184</v>
      </c>
      <c r="AA15" s="55">
        <v>770888</v>
      </c>
      <c r="AB15" s="55">
        <v>1129522</v>
      </c>
      <c r="AC15" s="55">
        <v>1860214</v>
      </c>
      <c r="AD15" s="55">
        <v>0</v>
      </c>
      <c r="AE15" s="55">
        <v>0</v>
      </c>
      <c r="AF15" s="55">
        <v>38974543</v>
      </c>
      <c r="AG15" s="55">
        <v>1994062</v>
      </c>
      <c r="AH15" s="55">
        <v>0</v>
      </c>
      <c r="AI15" s="55">
        <v>0</v>
      </c>
      <c r="AJ15" s="55">
        <v>0</v>
      </c>
      <c r="AK15" s="55">
        <v>0</v>
      </c>
      <c r="AL15" s="3" t="s">
        <v>209</v>
      </c>
    </row>
    <row r="16" spans="1:38" x14ac:dyDescent="0.2">
      <c r="A16" s="1" t="s">
        <v>23</v>
      </c>
      <c r="B16" s="55">
        <v>0</v>
      </c>
      <c r="C16" s="55">
        <v>696670</v>
      </c>
      <c r="D16" s="55">
        <v>0</v>
      </c>
      <c r="E16" s="55"/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250</v>
      </c>
      <c r="V16" s="55">
        <v>82500</v>
      </c>
      <c r="W16" s="55">
        <v>0</v>
      </c>
      <c r="X16" s="55">
        <v>0</v>
      </c>
      <c r="Y16" s="55">
        <v>82500</v>
      </c>
      <c r="Z16" s="55">
        <v>0</v>
      </c>
      <c r="AA16" s="55">
        <v>1365</v>
      </c>
      <c r="AB16" s="55">
        <v>0</v>
      </c>
      <c r="AC16" s="55">
        <v>0</v>
      </c>
      <c r="AD16" s="55">
        <v>121</v>
      </c>
      <c r="AE16" s="55">
        <v>79256</v>
      </c>
      <c r="AF16" s="55">
        <v>0</v>
      </c>
      <c r="AG16" s="55">
        <v>0</v>
      </c>
      <c r="AH16" s="55">
        <v>0</v>
      </c>
      <c r="AI16" s="55">
        <v>0</v>
      </c>
      <c r="AJ16" s="55">
        <v>0</v>
      </c>
      <c r="AK16" s="55">
        <v>0</v>
      </c>
      <c r="AL16" s="3" t="s">
        <v>210</v>
      </c>
    </row>
    <row r="17" spans="1:38" x14ac:dyDescent="0.2">
      <c r="A17" s="1" t="s">
        <v>24</v>
      </c>
      <c r="B17" s="55">
        <v>0</v>
      </c>
      <c r="C17" s="55">
        <v>2883367</v>
      </c>
      <c r="D17" s="55">
        <v>0</v>
      </c>
      <c r="E17" s="55"/>
      <c r="F17" s="55">
        <v>0</v>
      </c>
      <c r="G17" s="55">
        <v>0</v>
      </c>
      <c r="H17" s="55">
        <v>637128</v>
      </c>
      <c r="I17" s="55">
        <v>1157699</v>
      </c>
      <c r="J17" s="55">
        <v>0</v>
      </c>
      <c r="K17" s="55">
        <v>0</v>
      </c>
      <c r="L17" s="55">
        <v>1</v>
      </c>
      <c r="M17" s="55">
        <v>0</v>
      </c>
      <c r="N17" s="55">
        <v>0</v>
      </c>
      <c r="O17" s="55">
        <v>2061</v>
      </c>
      <c r="P17" s="55">
        <v>0</v>
      </c>
      <c r="Q17" s="55">
        <v>0</v>
      </c>
      <c r="R17" s="55">
        <v>0</v>
      </c>
      <c r="S17" s="55">
        <v>412341</v>
      </c>
      <c r="T17" s="55">
        <v>0</v>
      </c>
      <c r="U17" s="55">
        <v>0</v>
      </c>
      <c r="V17" s="55">
        <v>0</v>
      </c>
      <c r="W17" s="55">
        <v>0</v>
      </c>
      <c r="X17" s="55">
        <v>5206751</v>
      </c>
      <c r="Y17" s="55">
        <v>0</v>
      </c>
      <c r="Z17" s="55">
        <v>1</v>
      </c>
      <c r="AA17" s="55">
        <v>0</v>
      </c>
      <c r="AB17" s="55">
        <v>0</v>
      </c>
      <c r="AC17" s="55">
        <v>0</v>
      </c>
      <c r="AD17" s="55">
        <v>0</v>
      </c>
      <c r="AE17" s="55">
        <v>995703</v>
      </c>
      <c r="AF17" s="55">
        <v>0</v>
      </c>
      <c r="AG17" s="55">
        <v>0</v>
      </c>
      <c r="AH17" s="55">
        <v>0</v>
      </c>
      <c r="AI17" s="55">
        <v>4690523</v>
      </c>
      <c r="AJ17" s="55">
        <v>0</v>
      </c>
      <c r="AK17" s="55">
        <v>0</v>
      </c>
      <c r="AL17" s="3" t="s">
        <v>211</v>
      </c>
    </row>
    <row r="18" spans="1:38" x14ac:dyDescent="0.2">
      <c r="A18" s="2" t="s">
        <v>25</v>
      </c>
      <c r="B18" s="55">
        <v>0</v>
      </c>
      <c r="C18" s="55">
        <v>0</v>
      </c>
      <c r="D18" s="55">
        <v>53125</v>
      </c>
      <c r="E18" s="55"/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3647881</v>
      </c>
      <c r="L18" s="55">
        <v>0</v>
      </c>
      <c r="M18" s="55">
        <v>0</v>
      </c>
      <c r="N18" s="55">
        <v>0</v>
      </c>
      <c r="O18" s="55">
        <v>0</v>
      </c>
      <c r="P18" s="55">
        <v>4978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2808657</v>
      </c>
      <c r="W18" s="55">
        <v>0</v>
      </c>
      <c r="X18" s="55">
        <v>1487991</v>
      </c>
      <c r="Y18" s="55">
        <v>19159</v>
      </c>
      <c r="Z18" s="55">
        <v>0</v>
      </c>
      <c r="AA18" s="55">
        <v>0</v>
      </c>
      <c r="AB18" s="55">
        <v>0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55">
        <v>0</v>
      </c>
      <c r="AL18" s="3" t="s">
        <v>212</v>
      </c>
    </row>
    <row r="19" spans="1:38" x14ac:dyDescent="0.2">
      <c r="A19" s="2" t="s">
        <v>26</v>
      </c>
      <c r="B19" s="55">
        <v>0</v>
      </c>
      <c r="C19" s="55">
        <v>0</v>
      </c>
      <c r="D19" s="55">
        <v>0</v>
      </c>
      <c r="E19" s="55"/>
      <c r="F19" s="55">
        <v>0</v>
      </c>
      <c r="G19" s="55">
        <v>0</v>
      </c>
      <c r="H19" s="55">
        <v>0</v>
      </c>
      <c r="I19" s="55">
        <v>10395659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5">
        <v>0</v>
      </c>
      <c r="V19" s="55">
        <v>0</v>
      </c>
      <c r="W19" s="55">
        <v>0</v>
      </c>
      <c r="X19" s="55">
        <v>0</v>
      </c>
      <c r="Y19" s="55">
        <v>0</v>
      </c>
      <c r="Z19" s="55">
        <v>467812</v>
      </c>
      <c r="AA19" s="55">
        <v>0</v>
      </c>
      <c r="AB19" s="55">
        <v>0</v>
      </c>
      <c r="AC19" s="55">
        <v>0</v>
      </c>
      <c r="AD19" s="55">
        <v>0</v>
      </c>
      <c r="AE19" s="55">
        <v>0</v>
      </c>
      <c r="AF19" s="55">
        <v>0</v>
      </c>
      <c r="AG19" s="55">
        <v>0</v>
      </c>
      <c r="AH19" s="55">
        <v>0</v>
      </c>
      <c r="AI19" s="55">
        <v>0</v>
      </c>
      <c r="AJ19" s="55">
        <v>0</v>
      </c>
      <c r="AK19" s="55">
        <v>0</v>
      </c>
      <c r="AL19" s="3" t="s">
        <v>213</v>
      </c>
    </row>
    <row r="20" spans="1:38" x14ac:dyDescent="0.2">
      <c r="A20" s="2" t="s">
        <v>27</v>
      </c>
      <c r="B20" s="55">
        <v>0</v>
      </c>
      <c r="C20" s="55">
        <v>0</v>
      </c>
      <c r="D20" s="55">
        <v>0</v>
      </c>
      <c r="E20" s="55"/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5">
        <v>101822</v>
      </c>
      <c r="Q20" s="55">
        <v>2630</v>
      </c>
      <c r="R20" s="55">
        <v>0</v>
      </c>
      <c r="S20" s="55">
        <v>0</v>
      </c>
      <c r="T20" s="55">
        <v>0</v>
      </c>
      <c r="U20" s="55">
        <v>111529</v>
      </c>
      <c r="V20" s="55">
        <v>0</v>
      </c>
      <c r="W20" s="55">
        <v>0</v>
      </c>
      <c r="X20" s="55">
        <v>0</v>
      </c>
      <c r="Y20" s="55">
        <v>2789498</v>
      </c>
      <c r="Z20" s="55">
        <v>0</v>
      </c>
      <c r="AA20" s="55">
        <v>0</v>
      </c>
      <c r="AB20" s="55">
        <v>0</v>
      </c>
      <c r="AC20" s="55">
        <v>0</v>
      </c>
      <c r="AD20" s="55">
        <v>0</v>
      </c>
      <c r="AE20" s="55">
        <v>403676</v>
      </c>
      <c r="AF20" s="55">
        <v>0</v>
      </c>
      <c r="AG20" s="55">
        <v>0</v>
      </c>
      <c r="AH20" s="55">
        <v>0</v>
      </c>
      <c r="AI20" s="55">
        <v>0</v>
      </c>
      <c r="AJ20" s="55">
        <v>0</v>
      </c>
      <c r="AK20" s="55">
        <v>0</v>
      </c>
      <c r="AL20" s="3" t="s">
        <v>214</v>
      </c>
    </row>
    <row r="21" spans="1:38" x14ac:dyDescent="0.2">
      <c r="A21" s="2" t="s">
        <v>28</v>
      </c>
      <c r="B21" s="55">
        <v>161671</v>
      </c>
      <c r="C21" s="55">
        <v>974225</v>
      </c>
      <c r="D21" s="55">
        <v>0</v>
      </c>
      <c r="E21" s="55"/>
      <c r="F21" s="55">
        <v>495561</v>
      </c>
      <c r="G21" s="55">
        <v>1331537</v>
      </c>
      <c r="H21" s="55">
        <v>0</v>
      </c>
      <c r="I21" s="55">
        <v>2417245</v>
      </c>
      <c r="J21" s="55">
        <v>1619892</v>
      </c>
      <c r="K21" s="55">
        <v>0</v>
      </c>
      <c r="L21" s="55">
        <v>11184222</v>
      </c>
      <c r="M21" s="55">
        <v>0</v>
      </c>
      <c r="N21" s="55">
        <v>3159</v>
      </c>
      <c r="O21" s="55">
        <v>6344</v>
      </c>
      <c r="P21" s="55">
        <v>0</v>
      </c>
      <c r="Q21" s="55">
        <v>0</v>
      </c>
      <c r="R21" s="55">
        <v>0</v>
      </c>
      <c r="S21" s="55">
        <v>19500</v>
      </c>
      <c r="T21" s="55">
        <v>0</v>
      </c>
      <c r="U21" s="55">
        <v>118267</v>
      </c>
      <c r="V21" s="55">
        <v>63563</v>
      </c>
      <c r="W21" s="55">
        <v>103963</v>
      </c>
      <c r="X21" s="55">
        <v>0</v>
      </c>
      <c r="Y21" s="55">
        <v>1132023</v>
      </c>
      <c r="Z21" s="55">
        <v>2</v>
      </c>
      <c r="AA21" s="55">
        <v>0</v>
      </c>
      <c r="AB21" s="55">
        <v>0</v>
      </c>
      <c r="AC21" s="55">
        <v>785856</v>
      </c>
      <c r="AD21" s="55">
        <v>1365499</v>
      </c>
      <c r="AE21" s="55">
        <v>1468515</v>
      </c>
      <c r="AF21" s="55">
        <v>1329373</v>
      </c>
      <c r="AG21" s="55">
        <v>2380507</v>
      </c>
      <c r="AH21" s="55">
        <v>0</v>
      </c>
      <c r="AI21" s="55">
        <v>0</v>
      </c>
      <c r="AJ21" s="55">
        <v>0</v>
      </c>
      <c r="AK21" s="55">
        <v>0</v>
      </c>
      <c r="AL21" s="3" t="s">
        <v>215</v>
      </c>
    </row>
    <row r="22" spans="1:38" x14ac:dyDescent="0.2">
      <c r="A22" s="2" t="s">
        <v>29</v>
      </c>
      <c r="B22" s="55">
        <v>0</v>
      </c>
      <c r="C22" s="55">
        <v>0</v>
      </c>
      <c r="D22" s="55">
        <v>0</v>
      </c>
      <c r="E22" s="55"/>
      <c r="F22" s="55">
        <v>0</v>
      </c>
      <c r="G22" s="55">
        <v>0</v>
      </c>
      <c r="H22" s="55">
        <v>0</v>
      </c>
      <c r="I22" s="55">
        <v>0</v>
      </c>
      <c r="J22" s="55">
        <v>250364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5">
        <v>0</v>
      </c>
      <c r="S22" s="55">
        <v>0</v>
      </c>
      <c r="T22" s="55">
        <v>0</v>
      </c>
      <c r="U22" s="55">
        <v>0</v>
      </c>
      <c r="V22" s="55">
        <v>0</v>
      </c>
      <c r="W22" s="55">
        <v>0</v>
      </c>
      <c r="X22" s="55">
        <v>0</v>
      </c>
      <c r="Y22" s="55">
        <v>0</v>
      </c>
      <c r="Z22" s="55">
        <v>0</v>
      </c>
      <c r="AA22" s="55">
        <v>0</v>
      </c>
      <c r="AB22" s="55">
        <v>0</v>
      </c>
      <c r="AC22" s="55">
        <v>0</v>
      </c>
      <c r="AD22" s="55">
        <v>0</v>
      </c>
      <c r="AE22" s="55">
        <v>0</v>
      </c>
      <c r="AF22" s="55">
        <v>0</v>
      </c>
      <c r="AG22" s="55">
        <v>0</v>
      </c>
      <c r="AH22" s="55">
        <v>0</v>
      </c>
      <c r="AI22" s="55">
        <v>0</v>
      </c>
      <c r="AJ22" s="55">
        <v>0</v>
      </c>
      <c r="AK22" s="55">
        <v>0</v>
      </c>
      <c r="AL22" s="3" t="s">
        <v>216</v>
      </c>
    </row>
    <row r="23" spans="1:38" x14ac:dyDescent="0.2">
      <c r="A23" s="2" t="s">
        <v>30</v>
      </c>
      <c r="B23" s="55">
        <v>0</v>
      </c>
      <c r="C23" s="55">
        <v>0</v>
      </c>
      <c r="D23" s="55">
        <v>0</v>
      </c>
      <c r="E23" s="55"/>
      <c r="F23" s="55">
        <v>0</v>
      </c>
      <c r="G23" s="55">
        <v>0</v>
      </c>
      <c r="H23" s="55">
        <v>0</v>
      </c>
      <c r="I23" s="55">
        <v>3802986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  <c r="U23" s="55">
        <v>0</v>
      </c>
      <c r="V23" s="55">
        <v>0</v>
      </c>
      <c r="W23" s="55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5">
        <v>0</v>
      </c>
      <c r="AD23" s="55">
        <v>0</v>
      </c>
      <c r="AE23" s="55">
        <v>0</v>
      </c>
      <c r="AF23" s="55">
        <v>0</v>
      </c>
      <c r="AG23" s="55">
        <v>0</v>
      </c>
      <c r="AH23" s="55">
        <v>0</v>
      </c>
      <c r="AI23" s="55">
        <v>0</v>
      </c>
      <c r="AJ23" s="55">
        <v>0</v>
      </c>
      <c r="AK23" s="55">
        <v>0</v>
      </c>
      <c r="AL23" s="3" t="s">
        <v>217</v>
      </c>
    </row>
    <row r="24" spans="1:38" x14ac:dyDescent="0.2">
      <c r="A24" s="2" t="s">
        <v>33</v>
      </c>
      <c r="B24" s="55">
        <v>1239435</v>
      </c>
      <c r="C24" s="55">
        <v>18164136</v>
      </c>
      <c r="D24" s="55">
        <v>496397</v>
      </c>
      <c r="E24" s="55"/>
      <c r="F24" s="55">
        <v>1881323</v>
      </c>
      <c r="G24" s="55">
        <v>287510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33890739</v>
      </c>
      <c r="P24" s="55">
        <v>0</v>
      </c>
      <c r="Q24" s="55">
        <v>2639142</v>
      </c>
      <c r="R24" s="55">
        <v>0</v>
      </c>
      <c r="S24" s="55">
        <v>0</v>
      </c>
      <c r="T24" s="55">
        <v>0</v>
      </c>
      <c r="U24" s="55">
        <v>0</v>
      </c>
      <c r="V24" s="55">
        <v>17566739</v>
      </c>
      <c r="W24" s="55">
        <v>0</v>
      </c>
      <c r="X24" s="55">
        <v>0</v>
      </c>
      <c r="Y24" s="55">
        <v>17566739</v>
      </c>
      <c r="Z24" s="55">
        <v>0</v>
      </c>
      <c r="AA24" s="55">
        <v>0</v>
      </c>
      <c r="AB24" s="55">
        <v>0</v>
      </c>
      <c r="AC24" s="55">
        <v>0</v>
      </c>
      <c r="AD24" s="55">
        <v>0</v>
      </c>
      <c r="AE24" s="55">
        <v>0</v>
      </c>
      <c r="AF24" s="55">
        <v>0</v>
      </c>
      <c r="AG24" s="55">
        <v>0</v>
      </c>
      <c r="AH24" s="55">
        <v>0</v>
      </c>
      <c r="AI24" s="55">
        <v>0</v>
      </c>
      <c r="AJ24" s="55">
        <v>0</v>
      </c>
      <c r="AK24" s="55">
        <v>0</v>
      </c>
      <c r="AL24" s="3" t="s">
        <v>218</v>
      </c>
    </row>
    <row r="25" spans="1:38" x14ac:dyDescent="0.2">
      <c r="A25" s="2" t="s">
        <v>31</v>
      </c>
      <c r="B25" s="55">
        <v>0</v>
      </c>
      <c r="C25" s="55">
        <v>0</v>
      </c>
      <c r="D25" s="55">
        <v>0</v>
      </c>
      <c r="E25" s="55"/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  <c r="V25" s="55">
        <v>0</v>
      </c>
      <c r="W25" s="55">
        <v>0</v>
      </c>
      <c r="X25" s="55">
        <v>0</v>
      </c>
      <c r="Y25" s="55">
        <v>0</v>
      </c>
      <c r="Z25" s="55">
        <v>0</v>
      </c>
      <c r="AA25" s="55">
        <v>0</v>
      </c>
      <c r="AB25" s="55">
        <v>0</v>
      </c>
      <c r="AC25" s="55">
        <v>0</v>
      </c>
      <c r="AD25" s="55">
        <v>0</v>
      </c>
      <c r="AE25" s="55">
        <v>3399652</v>
      </c>
      <c r="AF25" s="55">
        <v>0</v>
      </c>
      <c r="AG25" s="55">
        <v>0</v>
      </c>
      <c r="AH25" s="55">
        <v>0</v>
      </c>
      <c r="AI25" s="55">
        <v>0</v>
      </c>
      <c r="AJ25" s="55">
        <v>0</v>
      </c>
      <c r="AK25" s="55">
        <v>0</v>
      </c>
      <c r="AL25" s="3" t="s">
        <v>219</v>
      </c>
    </row>
    <row r="26" spans="1:38" x14ac:dyDescent="0.2">
      <c r="A26" s="2" t="s">
        <v>32</v>
      </c>
      <c r="B26" s="55">
        <v>0</v>
      </c>
      <c r="C26" s="55">
        <v>0</v>
      </c>
      <c r="D26" s="55">
        <v>0</v>
      </c>
      <c r="E26" s="55"/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13911</v>
      </c>
      <c r="S26" s="55">
        <v>0</v>
      </c>
      <c r="T26" s="55">
        <v>0</v>
      </c>
      <c r="U26" s="55">
        <v>0</v>
      </c>
      <c r="V26" s="55">
        <v>7335218</v>
      </c>
      <c r="W26" s="55">
        <v>0</v>
      </c>
      <c r="X26" s="55">
        <v>0</v>
      </c>
      <c r="Y26" s="55">
        <v>0</v>
      </c>
      <c r="Z26" s="55">
        <v>0</v>
      </c>
      <c r="AA26" s="55">
        <v>0</v>
      </c>
      <c r="AB26" s="55">
        <v>0</v>
      </c>
      <c r="AC26" s="55">
        <v>0</v>
      </c>
      <c r="AD26" s="55">
        <v>0</v>
      </c>
      <c r="AE26" s="55">
        <v>0</v>
      </c>
      <c r="AF26" s="55">
        <v>0</v>
      </c>
      <c r="AG26" s="55">
        <v>0</v>
      </c>
      <c r="AH26" s="55">
        <v>0</v>
      </c>
      <c r="AI26" s="55">
        <v>0</v>
      </c>
      <c r="AJ26" s="55">
        <v>0</v>
      </c>
      <c r="AK26" s="55">
        <v>0</v>
      </c>
      <c r="AL26" s="3" t="s">
        <v>220</v>
      </c>
    </row>
    <row r="27" spans="1:38" x14ac:dyDescent="0.2">
      <c r="A27" s="2" t="s">
        <v>34</v>
      </c>
      <c r="B27" s="55">
        <v>2018824</v>
      </c>
      <c r="C27" s="55">
        <v>41720792</v>
      </c>
      <c r="D27" s="55">
        <v>110254274</v>
      </c>
      <c r="E27" s="55"/>
      <c r="F27" s="55">
        <v>6863626</v>
      </c>
      <c r="G27" s="55">
        <v>13362764</v>
      </c>
      <c r="H27" s="55">
        <v>637186</v>
      </c>
      <c r="I27" s="55">
        <v>33890192</v>
      </c>
      <c r="J27" s="55">
        <v>6623466</v>
      </c>
      <c r="K27" s="55">
        <v>5746553</v>
      </c>
      <c r="L27" s="55">
        <v>15849973</v>
      </c>
      <c r="M27" s="55">
        <v>1769027</v>
      </c>
      <c r="N27" s="55">
        <v>3198193</v>
      </c>
      <c r="O27" s="55">
        <v>50620343</v>
      </c>
      <c r="P27" s="55">
        <v>5831560</v>
      </c>
      <c r="Q27" s="55">
        <v>2962804</v>
      </c>
      <c r="R27" s="55">
        <v>14344</v>
      </c>
      <c r="S27" s="55">
        <v>7987411</v>
      </c>
      <c r="T27" s="55">
        <v>2008947</v>
      </c>
      <c r="U27" s="55">
        <v>7533119</v>
      </c>
      <c r="V27" s="55">
        <v>56706799</v>
      </c>
      <c r="W27" s="55">
        <v>1593075</v>
      </c>
      <c r="X27" s="55">
        <v>6735707</v>
      </c>
      <c r="Y27" s="55">
        <v>57776153</v>
      </c>
      <c r="Z27" s="55">
        <v>7351726</v>
      </c>
      <c r="AA27" s="55">
        <v>6086344</v>
      </c>
      <c r="AB27" s="55">
        <v>1129523</v>
      </c>
      <c r="AC27" s="55">
        <v>2646667</v>
      </c>
      <c r="AD27" s="55">
        <v>4024606</v>
      </c>
      <c r="AE27" s="55">
        <v>6431744</v>
      </c>
      <c r="AF27" s="55">
        <v>40394634</v>
      </c>
      <c r="AG27" s="55">
        <v>4376374</v>
      </c>
      <c r="AH27" s="55">
        <v>2407282</v>
      </c>
      <c r="AI27" s="55">
        <v>4690527</v>
      </c>
      <c r="AJ27" s="55">
        <v>515834</v>
      </c>
      <c r="AK27" s="55">
        <v>0</v>
      </c>
      <c r="AL27" s="3" t="s">
        <v>221</v>
      </c>
    </row>
    <row r="28" spans="1:38" x14ac:dyDescent="0.2">
      <c r="A28" s="2" t="s">
        <v>36</v>
      </c>
      <c r="B28" s="55">
        <v>0</v>
      </c>
      <c r="C28" s="55">
        <v>0</v>
      </c>
      <c r="D28" s="55">
        <v>0</v>
      </c>
      <c r="E28" s="55"/>
      <c r="F28" s="55">
        <v>85716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1518607</v>
      </c>
      <c r="M28" s="55">
        <v>0</v>
      </c>
      <c r="N28" s="55">
        <v>0</v>
      </c>
      <c r="O28" s="55">
        <v>5214725</v>
      </c>
      <c r="P28" s="55">
        <v>0</v>
      </c>
      <c r="Q28" s="55">
        <v>0</v>
      </c>
      <c r="R28" s="55">
        <v>0</v>
      </c>
      <c r="S28" s="55">
        <v>0</v>
      </c>
      <c r="T28" s="55">
        <v>0</v>
      </c>
      <c r="U28" s="55">
        <v>0</v>
      </c>
      <c r="V28" s="55">
        <v>101669</v>
      </c>
      <c r="W28" s="55">
        <v>0</v>
      </c>
      <c r="X28" s="55">
        <v>0</v>
      </c>
      <c r="Y28" s="55">
        <v>101669</v>
      </c>
      <c r="Z28" s="55">
        <v>0</v>
      </c>
      <c r="AA28" s="55">
        <v>0</v>
      </c>
      <c r="AB28" s="55">
        <v>0</v>
      </c>
      <c r="AC28" s="55">
        <v>0</v>
      </c>
      <c r="AD28" s="55">
        <v>0</v>
      </c>
      <c r="AE28" s="55">
        <v>3080502</v>
      </c>
      <c r="AF28" s="55">
        <v>0</v>
      </c>
      <c r="AG28" s="55">
        <v>0</v>
      </c>
      <c r="AH28" s="55">
        <v>0</v>
      </c>
      <c r="AI28" s="55">
        <v>0</v>
      </c>
      <c r="AJ28" s="55">
        <v>0</v>
      </c>
      <c r="AK28" s="55">
        <v>0</v>
      </c>
      <c r="AL28" s="3" t="s">
        <v>222</v>
      </c>
    </row>
    <row r="29" spans="1:38" x14ac:dyDescent="0.2">
      <c r="A29" s="2" t="s">
        <v>37</v>
      </c>
      <c r="B29" s="55">
        <v>101137</v>
      </c>
      <c r="C29" s="55">
        <v>445056</v>
      </c>
      <c r="D29" s="55">
        <v>4173913</v>
      </c>
      <c r="E29" s="55"/>
      <c r="F29" s="55">
        <v>1054912</v>
      </c>
      <c r="G29" s="55">
        <v>1732799</v>
      </c>
      <c r="H29" s="55">
        <v>802</v>
      </c>
      <c r="I29" s="55">
        <v>29308</v>
      </c>
      <c r="J29" s="55">
        <v>26532</v>
      </c>
      <c r="K29" s="55">
        <v>0</v>
      </c>
      <c r="L29" s="55">
        <v>726765</v>
      </c>
      <c r="M29" s="55">
        <v>522000</v>
      </c>
      <c r="N29" s="55">
        <v>0</v>
      </c>
      <c r="O29" s="55">
        <v>1403423</v>
      </c>
      <c r="P29" s="55">
        <v>55646</v>
      </c>
      <c r="Q29" s="55">
        <v>29240</v>
      </c>
      <c r="R29" s="55">
        <v>0</v>
      </c>
      <c r="S29" s="55">
        <v>326613</v>
      </c>
      <c r="T29" s="55">
        <v>0</v>
      </c>
      <c r="U29" s="55">
        <v>50939</v>
      </c>
      <c r="V29" s="55">
        <v>1726830</v>
      </c>
      <c r="W29" s="55">
        <v>182573</v>
      </c>
      <c r="X29" s="55">
        <v>1995209</v>
      </c>
      <c r="Y29" s="55">
        <v>3664254</v>
      </c>
      <c r="Z29" s="55">
        <v>15353</v>
      </c>
      <c r="AA29" s="55">
        <v>3320</v>
      </c>
      <c r="AB29" s="55">
        <v>0</v>
      </c>
      <c r="AC29" s="55">
        <v>431389</v>
      </c>
      <c r="AD29" s="55">
        <v>162891</v>
      </c>
      <c r="AE29" s="55">
        <v>29969</v>
      </c>
      <c r="AF29" s="55">
        <v>771806</v>
      </c>
      <c r="AG29" s="55">
        <v>18736</v>
      </c>
      <c r="AH29" s="55">
        <v>39569066</v>
      </c>
      <c r="AI29" s="55">
        <v>39</v>
      </c>
      <c r="AJ29" s="55">
        <v>0</v>
      </c>
      <c r="AK29" s="55">
        <v>0</v>
      </c>
      <c r="AL29" s="3" t="s">
        <v>223</v>
      </c>
    </row>
    <row r="30" spans="1:38" x14ac:dyDescent="0.2">
      <c r="A30" s="2" t="s">
        <v>38</v>
      </c>
      <c r="B30" s="55">
        <v>0</v>
      </c>
      <c r="C30" s="55">
        <v>0</v>
      </c>
      <c r="D30" s="55">
        <v>0</v>
      </c>
      <c r="E30" s="55"/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24288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  <c r="R30" s="55">
        <v>1414358</v>
      </c>
      <c r="S30" s="55">
        <v>0</v>
      </c>
      <c r="T30" s="55">
        <v>0</v>
      </c>
      <c r="U30" s="55">
        <v>0</v>
      </c>
      <c r="V30" s="55">
        <v>0</v>
      </c>
      <c r="W30" s="55">
        <v>0</v>
      </c>
      <c r="X30" s="55">
        <v>46980</v>
      </c>
      <c r="Y30" s="55">
        <v>0</v>
      </c>
      <c r="Z30" s="55">
        <v>0</v>
      </c>
      <c r="AA30" s="55">
        <v>0</v>
      </c>
      <c r="AB30" s="55">
        <v>0</v>
      </c>
      <c r="AC30" s="55">
        <v>0</v>
      </c>
      <c r="AD30" s="55">
        <v>0</v>
      </c>
      <c r="AE30" s="55">
        <v>0</v>
      </c>
      <c r="AF30" s="55">
        <v>0</v>
      </c>
      <c r="AG30" s="55">
        <v>0</v>
      </c>
      <c r="AH30" s="55">
        <v>0</v>
      </c>
      <c r="AI30" s="55">
        <v>0</v>
      </c>
      <c r="AJ30" s="55">
        <v>0</v>
      </c>
      <c r="AK30" s="55">
        <v>0</v>
      </c>
      <c r="AL30" s="3" t="s">
        <v>224</v>
      </c>
    </row>
    <row r="31" spans="1:38" x14ac:dyDescent="0.2">
      <c r="A31" s="2" t="s">
        <v>39</v>
      </c>
      <c r="B31" s="55">
        <v>0</v>
      </c>
      <c r="C31" s="55">
        <v>0</v>
      </c>
      <c r="D31" s="55">
        <v>0</v>
      </c>
      <c r="E31" s="55"/>
      <c r="F31" s="55">
        <v>69598</v>
      </c>
      <c r="G31" s="55">
        <v>0</v>
      </c>
      <c r="H31" s="55">
        <v>65286</v>
      </c>
      <c r="I31" s="55">
        <v>2478498</v>
      </c>
      <c r="J31" s="55">
        <v>382721</v>
      </c>
      <c r="K31" s="55">
        <v>0</v>
      </c>
      <c r="L31" s="55">
        <v>0</v>
      </c>
      <c r="M31" s="55">
        <v>5508509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  <c r="U31" s="55">
        <v>953300</v>
      </c>
      <c r="V31" s="55">
        <v>0</v>
      </c>
      <c r="W31" s="55">
        <v>0</v>
      </c>
      <c r="X31" s="55">
        <v>2260866</v>
      </c>
      <c r="Y31" s="55">
        <v>0</v>
      </c>
      <c r="Z31" s="55">
        <v>21600</v>
      </c>
      <c r="AA31" s="55">
        <v>250403</v>
      </c>
      <c r="AB31" s="55">
        <v>0</v>
      </c>
      <c r="AC31" s="55">
        <v>0</v>
      </c>
      <c r="AD31" s="55">
        <v>0</v>
      </c>
      <c r="AE31" s="55">
        <v>0</v>
      </c>
      <c r="AF31" s="55">
        <v>0</v>
      </c>
      <c r="AG31" s="55">
        <v>0</v>
      </c>
      <c r="AH31" s="55">
        <v>39388</v>
      </c>
      <c r="AI31" s="55">
        <v>0</v>
      </c>
      <c r="AJ31" s="55">
        <v>0</v>
      </c>
      <c r="AK31" s="55">
        <v>0</v>
      </c>
      <c r="AL31" s="3" t="s">
        <v>225</v>
      </c>
    </row>
    <row r="32" spans="1:38" x14ac:dyDescent="0.2">
      <c r="A32" s="2" t="s">
        <v>40</v>
      </c>
      <c r="B32" s="55">
        <v>8895</v>
      </c>
      <c r="C32" s="55">
        <v>88975</v>
      </c>
      <c r="D32" s="55">
        <v>592488</v>
      </c>
      <c r="E32" s="55"/>
      <c r="F32" s="55">
        <v>394981</v>
      </c>
      <c r="G32" s="55">
        <v>309306</v>
      </c>
      <c r="H32" s="55">
        <v>185815</v>
      </c>
      <c r="I32" s="55">
        <v>0</v>
      </c>
      <c r="J32" s="55">
        <v>32038</v>
      </c>
      <c r="K32" s="55">
        <v>2613</v>
      </c>
      <c r="L32" s="55">
        <v>312084</v>
      </c>
      <c r="M32" s="55">
        <v>15500</v>
      </c>
      <c r="N32" s="55">
        <v>6367</v>
      </c>
      <c r="O32" s="55">
        <v>358128</v>
      </c>
      <c r="P32" s="55">
        <v>3944</v>
      </c>
      <c r="Q32" s="55">
        <v>48146</v>
      </c>
      <c r="R32" s="55">
        <v>13190</v>
      </c>
      <c r="S32" s="55">
        <v>1490</v>
      </c>
      <c r="T32" s="55">
        <v>5975</v>
      </c>
      <c r="U32" s="55">
        <v>0</v>
      </c>
      <c r="V32" s="55">
        <v>1929614</v>
      </c>
      <c r="W32" s="55">
        <v>2844</v>
      </c>
      <c r="X32" s="55">
        <v>68270</v>
      </c>
      <c r="Y32" s="55">
        <v>0</v>
      </c>
      <c r="Z32" s="55">
        <v>198018</v>
      </c>
      <c r="AA32" s="55">
        <v>57750</v>
      </c>
      <c r="AB32" s="55">
        <v>0</v>
      </c>
      <c r="AC32" s="55">
        <v>19511</v>
      </c>
      <c r="AD32" s="55">
        <v>18285</v>
      </c>
      <c r="AE32" s="55">
        <v>20116</v>
      </c>
      <c r="AF32" s="55">
        <v>32729</v>
      </c>
      <c r="AG32" s="55">
        <v>0</v>
      </c>
      <c r="AH32" s="55">
        <v>37227</v>
      </c>
      <c r="AI32" s="55">
        <v>800</v>
      </c>
      <c r="AJ32" s="55">
        <v>225070</v>
      </c>
      <c r="AK32" s="55">
        <v>197199</v>
      </c>
      <c r="AL32" s="3" t="s">
        <v>226</v>
      </c>
    </row>
    <row r="33" spans="1:38" x14ac:dyDescent="0.2">
      <c r="A33" s="2" t="s">
        <v>41</v>
      </c>
      <c r="B33" s="55">
        <v>14092</v>
      </c>
      <c r="C33" s="55">
        <v>1177305</v>
      </c>
      <c r="D33" s="55">
        <v>8279054</v>
      </c>
      <c r="E33" s="55"/>
      <c r="F33" s="55">
        <v>49752</v>
      </c>
      <c r="G33" s="55">
        <v>64373</v>
      </c>
      <c r="H33" s="55">
        <v>363395</v>
      </c>
      <c r="I33" s="55">
        <v>53208</v>
      </c>
      <c r="J33" s="55">
        <v>715498</v>
      </c>
      <c r="K33" s="55">
        <v>1535</v>
      </c>
      <c r="L33" s="55">
        <v>3729945</v>
      </c>
      <c r="M33" s="55">
        <v>545004</v>
      </c>
      <c r="N33" s="55">
        <v>1021</v>
      </c>
      <c r="O33" s="55">
        <v>6795</v>
      </c>
      <c r="P33" s="55">
        <v>35439</v>
      </c>
      <c r="Q33" s="55">
        <v>3300374</v>
      </c>
      <c r="R33" s="55">
        <v>104607</v>
      </c>
      <c r="S33" s="55">
        <v>9659</v>
      </c>
      <c r="T33" s="55">
        <v>23671</v>
      </c>
      <c r="U33" s="55">
        <v>812140</v>
      </c>
      <c r="V33" s="55">
        <v>236914</v>
      </c>
      <c r="W33" s="55">
        <v>9506</v>
      </c>
      <c r="X33" s="55">
        <v>1219281</v>
      </c>
      <c r="Y33" s="55">
        <v>237420</v>
      </c>
      <c r="Z33" s="55">
        <v>331430</v>
      </c>
      <c r="AA33" s="55">
        <v>352824</v>
      </c>
      <c r="AB33" s="55">
        <v>184080</v>
      </c>
      <c r="AC33" s="55">
        <v>370444</v>
      </c>
      <c r="AD33" s="55">
        <v>91808</v>
      </c>
      <c r="AE33" s="55">
        <v>930661</v>
      </c>
      <c r="AF33" s="55">
        <v>369139</v>
      </c>
      <c r="AG33" s="55">
        <v>1761</v>
      </c>
      <c r="AH33" s="55">
        <v>377953</v>
      </c>
      <c r="AI33" s="55">
        <v>2874</v>
      </c>
      <c r="AJ33" s="55">
        <v>587017</v>
      </c>
      <c r="AK33" s="55">
        <v>148</v>
      </c>
      <c r="AL33" s="3" t="s">
        <v>227</v>
      </c>
    </row>
    <row r="34" spans="1:38" x14ac:dyDescent="0.2">
      <c r="A34" s="2" t="s">
        <v>42</v>
      </c>
      <c r="B34" s="55">
        <v>124124</v>
      </c>
      <c r="C34" s="55">
        <v>1711336</v>
      </c>
      <c r="D34" s="55">
        <v>13045455</v>
      </c>
      <c r="E34" s="55"/>
      <c r="F34" s="55">
        <v>1654959</v>
      </c>
      <c r="G34" s="55">
        <v>2106478</v>
      </c>
      <c r="H34" s="55">
        <v>615298</v>
      </c>
      <c r="I34" s="55">
        <v>2561014</v>
      </c>
      <c r="J34" s="55">
        <v>1156789</v>
      </c>
      <c r="K34" s="55">
        <v>4148</v>
      </c>
      <c r="L34" s="55">
        <v>6311689</v>
      </c>
      <c r="M34" s="55">
        <v>6591013</v>
      </c>
      <c r="N34" s="55">
        <v>7388</v>
      </c>
      <c r="O34" s="55">
        <v>6983071</v>
      </c>
      <c r="P34" s="55">
        <v>95029</v>
      </c>
      <c r="Q34" s="55">
        <v>3377760</v>
      </c>
      <c r="R34" s="55">
        <v>1532155</v>
      </c>
      <c r="S34" s="55">
        <v>337762</v>
      </c>
      <c r="T34" s="55">
        <v>29646</v>
      </c>
      <c r="U34" s="55">
        <v>1816379</v>
      </c>
      <c r="V34" s="55">
        <v>3995027</v>
      </c>
      <c r="W34" s="55">
        <v>194923</v>
      </c>
      <c r="X34" s="55">
        <v>5590606</v>
      </c>
      <c r="Y34" s="55">
        <v>4003343</v>
      </c>
      <c r="Z34" s="55">
        <v>566401</v>
      </c>
      <c r="AA34" s="55">
        <v>664297</v>
      </c>
      <c r="AB34" s="55">
        <v>184080</v>
      </c>
      <c r="AC34" s="55">
        <v>821344</v>
      </c>
      <c r="AD34" s="55">
        <v>272984</v>
      </c>
      <c r="AE34" s="55">
        <v>4061248</v>
      </c>
      <c r="AF34" s="55">
        <v>1173674</v>
      </c>
      <c r="AG34" s="55">
        <v>20497</v>
      </c>
      <c r="AH34" s="55">
        <v>40023634</v>
      </c>
      <c r="AI34" s="55">
        <v>3713</v>
      </c>
      <c r="AJ34" s="55">
        <v>812087</v>
      </c>
      <c r="AK34" s="55">
        <v>197347</v>
      </c>
      <c r="AL34" s="3" t="s">
        <v>228</v>
      </c>
    </row>
    <row r="35" spans="1:38" x14ac:dyDescent="0.2">
      <c r="A35" s="2" t="s">
        <v>43</v>
      </c>
      <c r="B35" s="55">
        <v>0</v>
      </c>
      <c r="C35" s="55">
        <v>33058044</v>
      </c>
      <c r="D35" s="55">
        <v>135966</v>
      </c>
      <c r="E35" s="55"/>
      <c r="F35" s="55">
        <v>0</v>
      </c>
      <c r="G35" s="55">
        <v>0</v>
      </c>
      <c r="H35" s="55">
        <v>0</v>
      </c>
      <c r="I35" s="55">
        <v>11468135</v>
      </c>
      <c r="J35" s="55">
        <v>0</v>
      </c>
      <c r="K35" s="55">
        <v>0</v>
      </c>
      <c r="L35" s="55">
        <v>14560870</v>
      </c>
      <c r="M35" s="55">
        <v>0</v>
      </c>
      <c r="N35" s="55">
        <v>0</v>
      </c>
      <c r="O35" s="55">
        <v>0</v>
      </c>
      <c r="P35" s="55">
        <v>4193189</v>
      </c>
      <c r="Q35" s="55">
        <v>998339</v>
      </c>
      <c r="R35" s="55">
        <v>0</v>
      </c>
      <c r="S35" s="55">
        <v>0</v>
      </c>
      <c r="T35" s="55">
        <v>0</v>
      </c>
      <c r="U35" s="55">
        <v>0</v>
      </c>
      <c r="V35" s="55">
        <v>11900106</v>
      </c>
      <c r="W35" s="55">
        <v>0</v>
      </c>
      <c r="X35" s="55">
        <v>20026842</v>
      </c>
      <c r="Y35" s="55">
        <v>12143114</v>
      </c>
      <c r="Z35" s="55">
        <v>0</v>
      </c>
      <c r="AA35" s="55">
        <v>0</v>
      </c>
      <c r="AB35" s="55">
        <v>0</v>
      </c>
      <c r="AC35" s="55">
        <v>0</v>
      </c>
      <c r="AD35" s="55">
        <v>0</v>
      </c>
      <c r="AE35" s="55">
        <v>0</v>
      </c>
      <c r="AF35" s="55">
        <v>0</v>
      </c>
      <c r="AG35" s="55">
        <v>0</v>
      </c>
      <c r="AH35" s="55">
        <v>0</v>
      </c>
      <c r="AI35" s="55">
        <v>0</v>
      </c>
      <c r="AJ35" s="55">
        <v>0</v>
      </c>
      <c r="AK35" s="55">
        <v>0</v>
      </c>
      <c r="AL35" s="3" t="s">
        <v>229</v>
      </c>
    </row>
    <row r="36" spans="1:38" x14ac:dyDescent="0.2">
      <c r="A36" s="2" t="s">
        <v>44</v>
      </c>
      <c r="B36" s="55">
        <v>124124</v>
      </c>
      <c r="C36" s="55">
        <v>34769380</v>
      </c>
      <c r="D36" s="55">
        <v>13181421</v>
      </c>
      <c r="E36" s="55"/>
      <c r="F36" s="55">
        <v>1654959</v>
      </c>
      <c r="G36" s="55">
        <v>2106478</v>
      </c>
      <c r="H36" s="55">
        <v>615298</v>
      </c>
      <c r="I36" s="55">
        <v>14029149</v>
      </c>
      <c r="J36" s="55">
        <v>1156789</v>
      </c>
      <c r="K36" s="55">
        <v>4148</v>
      </c>
      <c r="L36" s="55">
        <v>20872559</v>
      </c>
      <c r="M36" s="55">
        <v>6591013</v>
      </c>
      <c r="N36" s="55">
        <v>7388</v>
      </c>
      <c r="O36" s="55">
        <v>6983071</v>
      </c>
      <c r="P36" s="55">
        <v>4288218</v>
      </c>
      <c r="Q36" s="55">
        <v>4376099</v>
      </c>
      <c r="R36" s="55">
        <v>1532155</v>
      </c>
      <c r="S36" s="55">
        <v>337762</v>
      </c>
      <c r="T36" s="55">
        <v>29646</v>
      </c>
      <c r="U36" s="55">
        <v>1816379</v>
      </c>
      <c r="V36" s="55">
        <v>15895133</v>
      </c>
      <c r="W36" s="55">
        <v>194923</v>
      </c>
      <c r="X36" s="55">
        <v>25617448</v>
      </c>
      <c r="Y36" s="55">
        <v>16146457</v>
      </c>
      <c r="Z36" s="55">
        <v>566401</v>
      </c>
      <c r="AA36" s="55">
        <v>664297</v>
      </c>
      <c r="AB36" s="55">
        <v>184080</v>
      </c>
      <c r="AC36" s="55">
        <v>821344</v>
      </c>
      <c r="AD36" s="55">
        <v>272984</v>
      </c>
      <c r="AE36" s="55">
        <v>4061248</v>
      </c>
      <c r="AF36" s="55">
        <v>1173674</v>
      </c>
      <c r="AG36" s="55">
        <v>20497</v>
      </c>
      <c r="AH36" s="55">
        <v>40023634</v>
      </c>
      <c r="AI36" s="55">
        <v>3713</v>
      </c>
      <c r="AJ36" s="55">
        <v>812087</v>
      </c>
      <c r="AK36" s="55">
        <v>197347</v>
      </c>
      <c r="AL36" s="3" t="s">
        <v>230</v>
      </c>
    </row>
    <row r="37" spans="1:38" x14ac:dyDescent="0.2">
      <c r="A37" s="2" t="s">
        <v>63</v>
      </c>
      <c r="B37" s="55">
        <v>2142948</v>
      </c>
      <c r="C37" s="55">
        <v>76490172</v>
      </c>
      <c r="D37" s="55">
        <v>123435695</v>
      </c>
      <c r="E37" s="55"/>
      <c r="F37" s="55">
        <v>8518585</v>
      </c>
      <c r="G37" s="55">
        <v>15469242</v>
      </c>
      <c r="H37" s="55">
        <v>1252484</v>
      </c>
      <c r="I37" s="55">
        <v>47919341</v>
      </c>
      <c r="J37" s="55">
        <v>7780255</v>
      </c>
      <c r="K37" s="55">
        <v>5750701</v>
      </c>
      <c r="L37" s="55">
        <v>36722532</v>
      </c>
      <c r="M37" s="55">
        <v>8360040</v>
      </c>
      <c r="N37" s="55">
        <v>3205581</v>
      </c>
      <c r="O37" s="55">
        <v>57603414</v>
      </c>
      <c r="P37" s="55">
        <v>10119778</v>
      </c>
      <c r="Q37" s="55">
        <v>7338903</v>
      </c>
      <c r="R37" s="55">
        <v>1546499</v>
      </c>
      <c r="S37" s="55">
        <v>8325173</v>
      </c>
      <c r="T37" s="55">
        <v>2038593</v>
      </c>
      <c r="U37" s="55">
        <v>9349498</v>
      </c>
      <c r="V37" s="55">
        <v>72601932</v>
      </c>
      <c r="W37" s="55">
        <v>1787998</v>
      </c>
      <c r="X37" s="55">
        <v>32353155</v>
      </c>
      <c r="Y37" s="55">
        <v>73922610</v>
      </c>
      <c r="Z37" s="55">
        <v>7918127</v>
      </c>
      <c r="AA37" s="55">
        <v>6750641</v>
      </c>
      <c r="AB37" s="55">
        <v>1313603</v>
      </c>
      <c r="AC37" s="55">
        <v>3468011</v>
      </c>
      <c r="AD37" s="55">
        <v>4297590</v>
      </c>
      <c r="AE37" s="55">
        <v>10492992</v>
      </c>
      <c r="AF37" s="55">
        <v>41568308</v>
      </c>
      <c r="AG37" s="55">
        <v>4396871</v>
      </c>
      <c r="AH37" s="55">
        <v>42430916</v>
      </c>
      <c r="AI37" s="55">
        <v>4694240</v>
      </c>
      <c r="AJ37" s="55">
        <v>1327921</v>
      </c>
      <c r="AK37" s="55">
        <v>197347</v>
      </c>
      <c r="AL37" s="3" t="s">
        <v>231</v>
      </c>
    </row>
    <row r="38" spans="1:38" x14ac:dyDescent="0.2">
      <c r="A38" s="2" t="s">
        <v>64</v>
      </c>
      <c r="B38" s="55">
        <v>1200000</v>
      </c>
      <c r="C38" s="55">
        <v>46967755</v>
      </c>
      <c r="D38" s="55">
        <v>93000000</v>
      </c>
      <c r="E38" s="55"/>
      <c r="F38" s="55">
        <v>10000000</v>
      </c>
      <c r="G38" s="55">
        <v>8100000</v>
      </c>
      <c r="H38" s="55">
        <v>1440000</v>
      </c>
      <c r="I38" s="55">
        <v>49625545</v>
      </c>
      <c r="J38" s="55">
        <v>6000000</v>
      </c>
      <c r="K38" s="55">
        <v>3000000</v>
      </c>
      <c r="L38" s="55">
        <v>34500000</v>
      </c>
      <c r="M38" s="55">
        <v>6000000</v>
      </c>
      <c r="N38" s="55">
        <v>4486627</v>
      </c>
      <c r="O38" s="55">
        <v>86840292</v>
      </c>
      <c r="P38" s="55">
        <v>9500000</v>
      </c>
      <c r="Q38" s="55">
        <v>6000000</v>
      </c>
      <c r="R38" s="55">
        <v>1000000</v>
      </c>
      <c r="S38" s="55">
        <v>12000000</v>
      </c>
      <c r="T38" s="55">
        <v>3000000</v>
      </c>
      <c r="U38" s="55">
        <v>10000000</v>
      </c>
      <c r="V38" s="55">
        <v>40000000</v>
      </c>
      <c r="W38" s="55">
        <v>2300000</v>
      </c>
      <c r="X38" s="55">
        <v>27367296</v>
      </c>
      <c r="Y38" s="55">
        <v>15536535</v>
      </c>
      <c r="Z38" s="55">
        <v>7928994</v>
      </c>
      <c r="AA38" s="55">
        <v>6180371</v>
      </c>
      <c r="AB38" s="55">
        <v>2345171</v>
      </c>
      <c r="AC38" s="55">
        <v>2500000</v>
      </c>
      <c r="AD38" s="55">
        <v>3750000</v>
      </c>
      <c r="AE38" s="55">
        <v>10000000</v>
      </c>
      <c r="AF38" s="55">
        <v>22278900</v>
      </c>
      <c r="AG38" s="55">
        <v>4000000</v>
      </c>
      <c r="AH38" s="55">
        <v>30000000</v>
      </c>
      <c r="AI38" s="55">
        <v>8051206</v>
      </c>
      <c r="AJ38" s="55">
        <v>500000</v>
      </c>
      <c r="AK38" s="55">
        <v>572509</v>
      </c>
      <c r="AL38" s="3" t="s">
        <v>232</v>
      </c>
    </row>
    <row r="39" spans="1:38" x14ac:dyDescent="0.2">
      <c r="A39" s="2" t="s">
        <v>65</v>
      </c>
      <c r="B39" s="55">
        <v>4896</v>
      </c>
      <c r="C39" s="55">
        <v>-18411795</v>
      </c>
      <c r="D39" s="55">
        <v>15597363</v>
      </c>
      <c r="E39" s="55"/>
      <c r="F39" s="55">
        <v>-4099074</v>
      </c>
      <c r="G39" s="55">
        <v>4228024</v>
      </c>
      <c r="H39" s="55">
        <v>-619346</v>
      </c>
      <c r="I39" s="55">
        <v>-19878730</v>
      </c>
      <c r="J39" s="55">
        <v>564493</v>
      </c>
      <c r="K39" s="55">
        <v>-886966</v>
      </c>
      <c r="L39" s="55">
        <v>668796</v>
      </c>
      <c r="M39" s="55">
        <v>306001</v>
      </c>
      <c r="N39" s="55">
        <v>-1005033</v>
      </c>
      <c r="O39" s="55">
        <v>-44124415</v>
      </c>
      <c r="P39" s="55">
        <v>-951190</v>
      </c>
      <c r="Q39" s="55">
        <v>259802</v>
      </c>
      <c r="R39" s="55">
        <v>313884</v>
      </c>
      <c r="S39" s="55">
        <v>-2489340</v>
      </c>
      <c r="T39" s="55">
        <v>-981891</v>
      </c>
      <c r="U39" s="55">
        <v>-690183</v>
      </c>
      <c r="V39" s="55">
        <v>-5824824</v>
      </c>
      <c r="W39" s="55">
        <v>-709220</v>
      </c>
      <c r="X39" s="55">
        <v>684129</v>
      </c>
      <c r="Y39" s="55">
        <v>121298</v>
      </c>
      <c r="Z39" s="55">
        <v>183227</v>
      </c>
      <c r="AA39" s="55">
        <v>95559</v>
      </c>
      <c r="AB39" s="55">
        <v>-1170637</v>
      </c>
      <c r="AC39" s="55">
        <v>243979</v>
      </c>
      <c r="AD39" s="55">
        <v>-1997266</v>
      </c>
      <c r="AE39" s="55">
        <v>-2314456</v>
      </c>
      <c r="AF39" s="55">
        <v>3631659</v>
      </c>
      <c r="AG39" s="55">
        <v>-114217</v>
      </c>
      <c r="AH39" s="55">
        <v>7136984</v>
      </c>
      <c r="AI39" s="55">
        <v>-3598178</v>
      </c>
      <c r="AJ39" s="55">
        <v>117769</v>
      </c>
      <c r="AK39" s="55">
        <v>-421922</v>
      </c>
      <c r="AL39" s="3" t="s">
        <v>233</v>
      </c>
    </row>
    <row r="40" spans="1:38" x14ac:dyDescent="0.2">
      <c r="A40" s="2" t="s">
        <v>66</v>
      </c>
      <c r="B40" s="55">
        <v>0</v>
      </c>
      <c r="C40" s="55">
        <v>0</v>
      </c>
      <c r="D40" s="55">
        <v>0</v>
      </c>
      <c r="E40" s="55"/>
      <c r="F40" s="55">
        <v>0</v>
      </c>
      <c r="G40" s="55">
        <v>0</v>
      </c>
      <c r="H40" s="55">
        <v>0</v>
      </c>
      <c r="I40" s="55">
        <v>0</v>
      </c>
      <c r="J40" s="55">
        <v>36465</v>
      </c>
      <c r="K40" s="55">
        <v>0</v>
      </c>
      <c r="L40" s="55">
        <v>36479</v>
      </c>
      <c r="M40" s="55">
        <v>0</v>
      </c>
      <c r="N40" s="55">
        <v>0</v>
      </c>
      <c r="O40" s="55">
        <v>0</v>
      </c>
      <c r="P40" s="55">
        <v>0</v>
      </c>
      <c r="Q40" s="55">
        <v>0</v>
      </c>
      <c r="R40" s="55">
        <v>50000</v>
      </c>
      <c r="S40" s="55">
        <v>0</v>
      </c>
      <c r="T40" s="55">
        <v>0</v>
      </c>
      <c r="U40" s="55">
        <v>0</v>
      </c>
      <c r="V40" s="55">
        <v>8804803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0</v>
      </c>
      <c r="AE40" s="55">
        <v>1512389</v>
      </c>
      <c r="AF40" s="55">
        <v>0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3" t="s">
        <v>234</v>
      </c>
    </row>
    <row r="41" spans="1:38" x14ac:dyDescent="0.2">
      <c r="A41" s="2" t="s">
        <v>67</v>
      </c>
      <c r="B41" s="55">
        <v>0</v>
      </c>
      <c r="C41" s="55">
        <v>0</v>
      </c>
      <c r="D41" s="55">
        <v>0</v>
      </c>
      <c r="E41" s="55"/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589659</v>
      </c>
      <c r="O41" s="55">
        <v>0</v>
      </c>
      <c r="P41" s="55">
        <v>0</v>
      </c>
      <c r="Q41" s="55">
        <v>0</v>
      </c>
      <c r="R41" s="55">
        <v>205391</v>
      </c>
      <c r="S41" s="55">
        <v>0</v>
      </c>
      <c r="T41" s="55">
        <v>0</v>
      </c>
      <c r="U41" s="55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3" t="s">
        <v>235</v>
      </c>
    </row>
    <row r="42" spans="1:38" x14ac:dyDescent="0.2">
      <c r="A42" s="2" t="s">
        <v>68</v>
      </c>
      <c r="B42" s="55">
        <v>0</v>
      </c>
      <c r="C42" s="55">
        <v>269558</v>
      </c>
      <c r="D42" s="55">
        <v>0</v>
      </c>
      <c r="E42" s="55"/>
      <c r="F42" s="55">
        <v>0</v>
      </c>
      <c r="G42" s="55">
        <v>422542</v>
      </c>
      <c r="H42" s="55">
        <v>0</v>
      </c>
      <c r="I42" s="55">
        <v>2889115</v>
      </c>
      <c r="J42" s="55">
        <v>0</v>
      </c>
      <c r="K42" s="55">
        <v>0</v>
      </c>
      <c r="L42" s="55">
        <v>0</v>
      </c>
      <c r="M42" s="55">
        <v>0</v>
      </c>
      <c r="N42" s="55">
        <v>0</v>
      </c>
      <c r="O42" s="55">
        <v>0</v>
      </c>
      <c r="P42" s="55">
        <v>0</v>
      </c>
      <c r="Q42" s="55">
        <v>0</v>
      </c>
      <c r="R42" s="55">
        <v>0</v>
      </c>
      <c r="S42" s="55">
        <v>0</v>
      </c>
      <c r="T42" s="55">
        <v>0</v>
      </c>
      <c r="U42" s="55">
        <v>0</v>
      </c>
      <c r="V42" s="55">
        <v>0</v>
      </c>
      <c r="W42" s="55">
        <v>0</v>
      </c>
      <c r="X42" s="55">
        <v>0</v>
      </c>
      <c r="Y42" s="55">
        <v>500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3" t="s">
        <v>236</v>
      </c>
    </row>
    <row r="43" spans="1:38" x14ac:dyDescent="0.2">
      <c r="A43" s="2" t="s">
        <v>69</v>
      </c>
      <c r="B43" s="55">
        <v>0</v>
      </c>
      <c r="C43" s="55">
        <v>0</v>
      </c>
      <c r="D43" s="55">
        <v>0</v>
      </c>
      <c r="E43" s="55"/>
      <c r="F43" s="55">
        <v>0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5">
        <v>0</v>
      </c>
      <c r="M43" s="55">
        <v>0</v>
      </c>
      <c r="N43" s="55">
        <v>0</v>
      </c>
      <c r="O43" s="55">
        <v>183444</v>
      </c>
      <c r="P43" s="55">
        <v>0</v>
      </c>
      <c r="Q43" s="55">
        <v>0</v>
      </c>
      <c r="R43" s="55">
        <v>0</v>
      </c>
      <c r="S43" s="55">
        <v>0</v>
      </c>
      <c r="T43" s="55">
        <v>0</v>
      </c>
      <c r="U43" s="55">
        <v>0</v>
      </c>
      <c r="V43" s="55">
        <v>0</v>
      </c>
      <c r="W43" s="55">
        <v>0</v>
      </c>
      <c r="X43" s="55">
        <v>-431520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3" t="s">
        <v>237</v>
      </c>
    </row>
    <row r="44" spans="1:38" x14ac:dyDescent="0.2">
      <c r="A44" s="2" t="s">
        <v>70</v>
      </c>
      <c r="B44" s="55">
        <v>933314</v>
      </c>
      <c r="C44" s="55">
        <v>1054184</v>
      </c>
      <c r="D44" s="55">
        <v>2865090</v>
      </c>
      <c r="E44" s="55"/>
      <c r="F44" s="55">
        <v>491766</v>
      </c>
      <c r="G44" s="55">
        <v>1095439</v>
      </c>
      <c r="H44" s="55">
        <v>5748</v>
      </c>
      <c r="I44" s="55">
        <v>570771</v>
      </c>
      <c r="J44" s="55">
        <v>829407</v>
      </c>
      <c r="K44" s="55">
        <v>265148</v>
      </c>
      <c r="L44" s="55">
        <v>2226114</v>
      </c>
      <c r="M44" s="55">
        <v>1576256</v>
      </c>
      <c r="N44" s="55">
        <v>65940</v>
      </c>
      <c r="O44" s="55">
        <v>0</v>
      </c>
      <c r="P44" s="55">
        <v>178093</v>
      </c>
      <c r="Q44" s="55">
        <v>736390</v>
      </c>
      <c r="R44" s="55">
        <v>220561</v>
      </c>
      <c r="S44" s="55">
        <v>75180</v>
      </c>
      <c r="T44" s="55">
        <v>0</v>
      </c>
      <c r="U44" s="55">
        <v>55628</v>
      </c>
      <c r="V44" s="55">
        <v>2642926</v>
      </c>
      <c r="W44" s="55">
        <v>127614</v>
      </c>
      <c r="X44" s="55">
        <v>861197</v>
      </c>
      <c r="Y44" s="55">
        <v>801503</v>
      </c>
      <c r="Z44" s="55">
        <v>17614</v>
      </c>
      <c r="AA44" s="55">
        <v>362890</v>
      </c>
      <c r="AB44" s="55">
        <v>15256</v>
      </c>
      <c r="AC44" s="55">
        <v>346259</v>
      </c>
      <c r="AD44" s="55">
        <v>84837</v>
      </c>
      <c r="AE44" s="55">
        <v>537637</v>
      </c>
      <c r="AF44" s="55">
        <v>1448337</v>
      </c>
      <c r="AG44" s="55">
        <v>254665</v>
      </c>
      <c r="AH44" s="55">
        <v>54284</v>
      </c>
      <c r="AI44" s="55">
        <v>0</v>
      </c>
      <c r="AJ44" s="55">
        <v>460508</v>
      </c>
      <c r="AK44" s="55">
        <v>16915</v>
      </c>
      <c r="AL44" s="3" t="s">
        <v>238</v>
      </c>
    </row>
    <row r="45" spans="1:38" x14ac:dyDescent="0.2">
      <c r="A45" s="2" t="s">
        <v>71</v>
      </c>
      <c r="B45" s="55">
        <v>80057</v>
      </c>
      <c r="C45" s="55">
        <v>0</v>
      </c>
      <c r="D45" s="55">
        <v>0</v>
      </c>
      <c r="E45" s="55"/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244466</v>
      </c>
      <c r="L45" s="55">
        <v>0</v>
      </c>
      <c r="M45" s="55">
        <v>0</v>
      </c>
      <c r="N45" s="55">
        <v>68946</v>
      </c>
      <c r="O45" s="55">
        <v>0</v>
      </c>
      <c r="P45" s="55">
        <v>0</v>
      </c>
      <c r="Q45" s="55">
        <v>8008</v>
      </c>
      <c r="R45" s="55">
        <v>0</v>
      </c>
      <c r="S45" s="55">
        <v>0</v>
      </c>
      <c r="T45" s="55">
        <v>0</v>
      </c>
      <c r="U45" s="55">
        <v>0</v>
      </c>
      <c r="V45" s="55">
        <v>175157</v>
      </c>
      <c r="W45" s="55">
        <v>6302</v>
      </c>
      <c r="X45" s="55">
        <v>0</v>
      </c>
      <c r="Y45" s="55">
        <v>6111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259642</v>
      </c>
      <c r="AF45" s="55">
        <v>319176</v>
      </c>
      <c r="AG45" s="55">
        <v>709319</v>
      </c>
      <c r="AH45" s="55">
        <v>0</v>
      </c>
      <c r="AI45" s="55">
        <v>0</v>
      </c>
      <c r="AJ45" s="55">
        <v>0</v>
      </c>
      <c r="AK45" s="55">
        <v>0</v>
      </c>
      <c r="AL45" s="3" t="s">
        <v>239</v>
      </c>
    </row>
    <row r="46" spans="1:38" x14ac:dyDescent="0.2">
      <c r="A46" s="2" t="s">
        <v>72</v>
      </c>
      <c r="B46" s="55">
        <v>0</v>
      </c>
      <c r="C46" s="55">
        <v>0</v>
      </c>
      <c r="D46" s="55">
        <v>0</v>
      </c>
      <c r="E46" s="55"/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3" t="s">
        <v>240</v>
      </c>
    </row>
    <row r="47" spans="1:38" x14ac:dyDescent="0.2">
      <c r="A47" s="2" t="s">
        <v>73</v>
      </c>
      <c r="B47" s="55">
        <v>0</v>
      </c>
      <c r="C47" s="55">
        <v>0</v>
      </c>
      <c r="D47" s="55">
        <v>0</v>
      </c>
      <c r="E47" s="55"/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229967</v>
      </c>
      <c r="L47" s="55">
        <v>0</v>
      </c>
      <c r="M47" s="55">
        <v>0</v>
      </c>
      <c r="N47" s="55">
        <v>0</v>
      </c>
      <c r="O47" s="55">
        <v>0</v>
      </c>
      <c r="P47" s="55">
        <v>0</v>
      </c>
      <c r="Q47" s="55">
        <v>0</v>
      </c>
      <c r="R47" s="55">
        <v>0</v>
      </c>
      <c r="S47" s="55">
        <v>0</v>
      </c>
      <c r="T47" s="55">
        <v>0</v>
      </c>
      <c r="U47" s="55">
        <v>2225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3" t="s">
        <v>241</v>
      </c>
    </row>
    <row r="48" spans="1:38" x14ac:dyDescent="0.2">
      <c r="A48" s="2" t="s">
        <v>74</v>
      </c>
      <c r="B48" s="55">
        <v>-176825</v>
      </c>
      <c r="C48" s="55">
        <v>-2529486</v>
      </c>
      <c r="D48" s="55">
        <v>0</v>
      </c>
      <c r="E48" s="55"/>
      <c r="F48" s="55">
        <v>-241780</v>
      </c>
      <c r="G48" s="55">
        <v>88393</v>
      </c>
      <c r="H48" s="55">
        <v>0</v>
      </c>
      <c r="I48" s="55">
        <v>-928826</v>
      </c>
      <c r="J48" s="55">
        <v>29936</v>
      </c>
      <c r="K48" s="55">
        <v>0</v>
      </c>
      <c r="L48" s="55">
        <v>-2851058</v>
      </c>
      <c r="M48" s="55">
        <v>288947</v>
      </c>
      <c r="N48" s="55">
        <v>-3177</v>
      </c>
      <c r="O48" s="55">
        <v>-269893</v>
      </c>
      <c r="P48" s="55">
        <v>0</v>
      </c>
      <c r="Q48" s="55">
        <v>0</v>
      </c>
      <c r="R48" s="55">
        <v>0</v>
      </c>
      <c r="S48" s="55">
        <v>0</v>
      </c>
      <c r="T48" s="55">
        <v>0</v>
      </c>
      <c r="U48" s="55">
        <v>-30916</v>
      </c>
      <c r="V48" s="55">
        <v>-715806</v>
      </c>
      <c r="W48" s="55">
        <v>5481</v>
      </c>
      <c r="X48" s="55">
        <v>0</v>
      </c>
      <c r="Y48" s="55">
        <v>-271143</v>
      </c>
      <c r="Z48" s="55">
        <v>-351631</v>
      </c>
      <c r="AA48" s="55">
        <v>0</v>
      </c>
      <c r="AB48" s="55">
        <v>0</v>
      </c>
      <c r="AC48" s="55">
        <v>0</v>
      </c>
      <c r="AD48" s="55">
        <v>-323473</v>
      </c>
      <c r="AE48" s="55">
        <v>-108525</v>
      </c>
      <c r="AF48" s="55">
        <v>1410</v>
      </c>
      <c r="AG48" s="55">
        <v>-250885</v>
      </c>
      <c r="AH48" s="55">
        <v>0</v>
      </c>
      <c r="AI48" s="55">
        <v>0</v>
      </c>
      <c r="AJ48" s="55">
        <v>0</v>
      </c>
      <c r="AK48" s="55">
        <v>0</v>
      </c>
      <c r="AL48" s="3" t="s">
        <v>242</v>
      </c>
    </row>
    <row r="49" spans="1:42" x14ac:dyDescent="0.2">
      <c r="A49" s="2" t="s">
        <v>75</v>
      </c>
      <c r="B49" s="55">
        <v>0</v>
      </c>
      <c r="C49" s="55">
        <v>0</v>
      </c>
      <c r="D49" s="55">
        <v>0</v>
      </c>
      <c r="E49" s="55"/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v>0</v>
      </c>
      <c r="T49" s="55">
        <v>0</v>
      </c>
      <c r="U49" s="55">
        <v>0</v>
      </c>
      <c r="V49" s="55">
        <v>0</v>
      </c>
      <c r="W49" s="55">
        <v>0</v>
      </c>
      <c r="X49" s="55">
        <v>0</v>
      </c>
      <c r="Y49" s="55">
        <v>0</v>
      </c>
      <c r="Z49" s="55">
        <v>0</v>
      </c>
      <c r="AA49" s="55">
        <v>0</v>
      </c>
      <c r="AB49" s="55">
        <v>0</v>
      </c>
      <c r="AC49" s="55">
        <v>0</v>
      </c>
      <c r="AD49" s="55">
        <v>0</v>
      </c>
      <c r="AE49" s="55">
        <v>0</v>
      </c>
      <c r="AF49" s="55">
        <v>0</v>
      </c>
      <c r="AG49" s="55">
        <v>-2321919</v>
      </c>
      <c r="AH49" s="55">
        <v>0</v>
      </c>
      <c r="AI49" s="55">
        <v>0</v>
      </c>
      <c r="AJ49" s="55">
        <v>0</v>
      </c>
      <c r="AK49" s="55">
        <v>0</v>
      </c>
      <c r="AL49" s="3" t="s">
        <v>243</v>
      </c>
    </row>
    <row r="50" spans="1:42" x14ac:dyDescent="0.2">
      <c r="A50" s="2" t="s">
        <v>76</v>
      </c>
      <c r="B50" s="55">
        <v>0</v>
      </c>
      <c r="C50" s="55">
        <v>0</v>
      </c>
      <c r="D50" s="55">
        <v>0</v>
      </c>
      <c r="E50" s="55"/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v>-1698941</v>
      </c>
      <c r="T50" s="55">
        <v>0</v>
      </c>
      <c r="U50" s="55">
        <v>0</v>
      </c>
      <c r="V50" s="55">
        <v>0</v>
      </c>
      <c r="W50" s="55">
        <v>0</v>
      </c>
      <c r="X50" s="55">
        <v>0</v>
      </c>
      <c r="Y50" s="55">
        <v>0</v>
      </c>
      <c r="Z50" s="55">
        <v>0</v>
      </c>
      <c r="AA50" s="55">
        <v>0</v>
      </c>
      <c r="AB50" s="55">
        <v>0</v>
      </c>
      <c r="AC50" s="55">
        <v>0</v>
      </c>
      <c r="AD50" s="55">
        <v>2005716</v>
      </c>
      <c r="AE50" s="55">
        <v>-73063</v>
      </c>
      <c r="AF50" s="55">
        <v>8223844</v>
      </c>
      <c r="AG50" s="55">
        <v>0</v>
      </c>
      <c r="AH50" s="55">
        <v>0</v>
      </c>
      <c r="AI50" s="55">
        <v>0</v>
      </c>
      <c r="AJ50" s="55">
        <v>0</v>
      </c>
      <c r="AK50" s="55">
        <v>0</v>
      </c>
      <c r="AL50" s="3" t="s">
        <v>244</v>
      </c>
    </row>
    <row r="51" spans="1:42" s="44" customFormat="1" x14ac:dyDescent="0.2">
      <c r="A51" s="2" t="s">
        <v>77</v>
      </c>
      <c r="B51" s="56">
        <v>2041442</v>
      </c>
      <c r="C51" s="56">
        <v>26811100</v>
      </c>
      <c r="D51" s="56">
        <v>111462453</v>
      </c>
      <c r="E51" s="56"/>
      <c r="F51" s="56">
        <v>6150912</v>
      </c>
      <c r="G51" s="56">
        <v>13089314</v>
      </c>
      <c r="H51" s="56">
        <v>826402</v>
      </c>
      <c r="I51" s="56">
        <v>26499645</v>
      </c>
      <c r="J51" s="56">
        <v>7460301</v>
      </c>
      <c r="K51" s="56">
        <v>2852615</v>
      </c>
      <c r="L51" s="56">
        <v>34580331</v>
      </c>
      <c r="M51" s="56">
        <v>8171204</v>
      </c>
      <c r="N51" s="56">
        <v>3023644</v>
      </c>
      <c r="O51" s="56">
        <v>42629428</v>
      </c>
      <c r="P51" s="56">
        <v>8726903</v>
      </c>
      <c r="Q51" s="56">
        <v>7004200</v>
      </c>
      <c r="R51" s="55">
        <v>1379054</v>
      </c>
      <c r="S51" s="56">
        <v>7886899</v>
      </c>
      <c r="T51" s="56">
        <v>2018109</v>
      </c>
      <c r="U51" s="56">
        <v>9336754</v>
      </c>
      <c r="V51" s="56">
        <v>45082256</v>
      </c>
      <c r="W51" s="56">
        <v>1730177</v>
      </c>
      <c r="X51" s="56">
        <v>28481102</v>
      </c>
      <c r="Y51" s="56">
        <v>16193804</v>
      </c>
      <c r="Z51" s="56">
        <v>7778204</v>
      </c>
      <c r="AA51" s="56">
        <v>6638820</v>
      </c>
      <c r="AB51" s="56">
        <v>1189790</v>
      </c>
      <c r="AC51" s="56">
        <v>3090238</v>
      </c>
      <c r="AD51" s="56">
        <v>3519814</v>
      </c>
      <c r="AE51" s="56">
        <v>9813624</v>
      </c>
      <c r="AF51" s="56">
        <v>35903326</v>
      </c>
      <c r="AG51" s="55">
        <v>2276963</v>
      </c>
      <c r="AH51" s="56">
        <v>37191268</v>
      </c>
      <c r="AI51" s="56">
        <v>4453028</v>
      </c>
      <c r="AJ51" s="55">
        <v>1078277</v>
      </c>
      <c r="AK51" s="56">
        <v>167502</v>
      </c>
      <c r="AL51" s="43" t="s">
        <v>245</v>
      </c>
      <c r="AM51"/>
      <c r="AN51"/>
      <c r="AO51"/>
      <c r="AP51"/>
    </row>
    <row r="52" spans="1:42" s="44" customFormat="1" x14ac:dyDescent="0.2">
      <c r="A52" s="2" t="s">
        <v>78</v>
      </c>
      <c r="B52" s="56">
        <v>0</v>
      </c>
      <c r="C52" s="56">
        <v>18499197</v>
      </c>
      <c r="D52" s="56">
        <v>0</v>
      </c>
      <c r="E52" s="56"/>
      <c r="F52" s="56">
        <v>0</v>
      </c>
      <c r="G52" s="56">
        <v>0</v>
      </c>
      <c r="H52" s="56">
        <v>0</v>
      </c>
      <c r="I52" s="56">
        <v>11886924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5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629171</v>
      </c>
      <c r="Y52" s="56">
        <v>26516107</v>
      </c>
      <c r="Z52" s="56">
        <v>0</v>
      </c>
      <c r="AA52" s="56">
        <v>0</v>
      </c>
      <c r="AB52" s="56">
        <v>0</v>
      </c>
      <c r="AC52" s="56">
        <v>0</v>
      </c>
      <c r="AD52" s="56">
        <v>0</v>
      </c>
      <c r="AE52" s="56">
        <v>0</v>
      </c>
      <c r="AF52" s="56">
        <v>0</v>
      </c>
      <c r="AG52" s="55">
        <v>1003785</v>
      </c>
      <c r="AH52" s="56">
        <v>0</v>
      </c>
      <c r="AI52" s="56">
        <v>0</v>
      </c>
      <c r="AJ52" s="55">
        <v>0</v>
      </c>
      <c r="AK52" s="56">
        <v>0</v>
      </c>
      <c r="AL52" s="43" t="s">
        <v>246</v>
      </c>
      <c r="AM52"/>
      <c r="AN52"/>
      <c r="AO52"/>
    </row>
    <row r="53" spans="1:42" s="44" customFormat="1" x14ac:dyDescent="0.2">
      <c r="A53" s="2" t="s">
        <v>79</v>
      </c>
      <c r="B53" s="56">
        <v>2041442</v>
      </c>
      <c r="C53" s="56">
        <v>45310297</v>
      </c>
      <c r="D53" s="56">
        <v>111462453</v>
      </c>
      <c r="E53" s="56"/>
      <c r="F53" s="56">
        <v>6150912</v>
      </c>
      <c r="G53" s="56">
        <v>13089314</v>
      </c>
      <c r="H53" s="56">
        <v>826402</v>
      </c>
      <c r="I53" s="56">
        <v>38386569</v>
      </c>
      <c r="J53" s="56">
        <v>7460301</v>
      </c>
      <c r="K53" s="56">
        <v>2852615</v>
      </c>
      <c r="L53" s="56">
        <v>34580331</v>
      </c>
      <c r="M53" s="56">
        <v>8171204</v>
      </c>
      <c r="N53" s="56">
        <v>3023644</v>
      </c>
      <c r="O53" s="56">
        <v>42629428</v>
      </c>
      <c r="P53" s="56">
        <v>8726903</v>
      </c>
      <c r="Q53" s="56">
        <v>7004200</v>
      </c>
      <c r="R53" s="55">
        <v>1379054</v>
      </c>
      <c r="S53" s="56">
        <v>7886899</v>
      </c>
      <c r="T53" s="56">
        <v>2018109</v>
      </c>
      <c r="U53" s="56">
        <v>9336754</v>
      </c>
      <c r="V53" s="56">
        <v>45082256</v>
      </c>
      <c r="W53" s="56">
        <v>1730177</v>
      </c>
      <c r="X53" s="56">
        <v>29110273</v>
      </c>
      <c r="Y53" s="56">
        <v>42709911</v>
      </c>
      <c r="Z53" s="56">
        <v>7778204</v>
      </c>
      <c r="AA53" s="56">
        <v>6638820</v>
      </c>
      <c r="AB53" s="56">
        <v>1189790</v>
      </c>
      <c r="AC53" s="56">
        <v>3090238</v>
      </c>
      <c r="AD53" s="56">
        <v>3519814</v>
      </c>
      <c r="AE53" s="56">
        <v>9813624</v>
      </c>
      <c r="AF53" s="56">
        <v>35903326</v>
      </c>
      <c r="AG53" s="55">
        <v>3280748</v>
      </c>
      <c r="AH53" s="56">
        <v>37191268</v>
      </c>
      <c r="AI53" s="56">
        <v>4453028</v>
      </c>
      <c r="AJ53" s="55">
        <v>1078277</v>
      </c>
      <c r="AK53" s="56">
        <v>167502</v>
      </c>
      <c r="AL53" s="43" t="s">
        <v>247</v>
      </c>
      <c r="AM53"/>
      <c r="AN53"/>
      <c r="AO53"/>
    </row>
    <row r="54" spans="1:42" x14ac:dyDescent="0.2">
      <c r="A54" s="2" t="s">
        <v>80</v>
      </c>
      <c r="B54" s="55">
        <v>0</v>
      </c>
      <c r="C54" s="55">
        <v>0</v>
      </c>
      <c r="D54" s="55">
        <v>0</v>
      </c>
      <c r="E54" s="55"/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55">
        <v>0</v>
      </c>
      <c r="R54" s="55">
        <v>0</v>
      </c>
      <c r="S54" s="55">
        <v>0</v>
      </c>
      <c r="T54" s="55">
        <v>0</v>
      </c>
      <c r="U54" s="55">
        <v>0</v>
      </c>
      <c r="V54" s="55">
        <v>0</v>
      </c>
      <c r="W54" s="55">
        <v>0</v>
      </c>
      <c r="X54" s="55">
        <v>0</v>
      </c>
      <c r="Y54" s="55">
        <v>0</v>
      </c>
      <c r="Z54" s="55">
        <v>0</v>
      </c>
      <c r="AA54" s="55">
        <v>0</v>
      </c>
      <c r="AB54" s="55">
        <v>0</v>
      </c>
      <c r="AC54" s="55">
        <v>0</v>
      </c>
      <c r="AD54" s="55">
        <v>0</v>
      </c>
      <c r="AE54" s="55">
        <v>0</v>
      </c>
      <c r="AF54" s="55">
        <v>0</v>
      </c>
      <c r="AG54" s="55">
        <v>0</v>
      </c>
      <c r="AH54" s="55">
        <v>0</v>
      </c>
      <c r="AI54" s="55">
        <v>0</v>
      </c>
      <c r="AJ54" s="55">
        <v>0</v>
      </c>
      <c r="AK54" s="55">
        <v>0</v>
      </c>
      <c r="AL54" s="3" t="s">
        <v>248</v>
      </c>
      <c r="AP54" s="44"/>
    </row>
    <row r="55" spans="1:42" x14ac:dyDescent="0.2">
      <c r="A55" s="2" t="s">
        <v>81</v>
      </c>
      <c r="B55" s="55">
        <v>0</v>
      </c>
      <c r="C55" s="55">
        <v>0</v>
      </c>
      <c r="D55" s="55">
        <v>6448146</v>
      </c>
      <c r="E55" s="55"/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411509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55">
        <v>0</v>
      </c>
      <c r="R55" s="55">
        <v>0</v>
      </c>
      <c r="S55" s="55">
        <v>0</v>
      </c>
      <c r="T55" s="55">
        <v>0</v>
      </c>
      <c r="U55" s="55">
        <v>0</v>
      </c>
      <c r="V55" s="55">
        <v>10987001</v>
      </c>
      <c r="W55" s="55">
        <v>0</v>
      </c>
      <c r="X55" s="55">
        <v>0</v>
      </c>
      <c r="Y55" s="55">
        <v>10987001</v>
      </c>
      <c r="Z55" s="55">
        <v>0</v>
      </c>
      <c r="AA55" s="55">
        <v>0</v>
      </c>
      <c r="AB55" s="55">
        <v>0</v>
      </c>
      <c r="AC55" s="55">
        <v>0</v>
      </c>
      <c r="AD55" s="55">
        <v>0</v>
      </c>
      <c r="AE55" s="55">
        <v>0</v>
      </c>
      <c r="AF55" s="55">
        <v>1992272</v>
      </c>
      <c r="AG55" s="55">
        <v>0</v>
      </c>
      <c r="AH55" s="55">
        <v>0</v>
      </c>
      <c r="AI55" s="55">
        <v>0</v>
      </c>
      <c r="AJ55" s="55">
        <v>0</v>
      </c>
      <c r="AK55" s="55">
        <v>0</v>
      </c>
      <c r="AL55" s="3" t="s">
        <v>249</v>
      </c>
    </row>
    <row r="56" spans="1:42" x14ac:dyDescent="0.2">
      <c r="A56" s="2" t="s">
        <v>82</v>
      </c>
      <c r="B56" s="55">
        <v>0</v>
      </c>
      <c r="C56" s="55">
        <v>0</v>
      </c>
      <c r="D56" s="55">
        <v>0</v>
      </c>
      <c r="E56" s="55"/>
      <c r="F56" s="55">
        <v>0</v>
      </c>
      <c r="G56" s="55">
        <v>164608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5647492</v>
      </c>
      <c r="P56" s="55">
        <v>0</v>
      </c>
      <c r="Q56" s="55">
        <v>0</v>
      </c>
      <c r="R56" s="55">
        <v>0</v>
      </c>
      <c r="S56" s="55">
        <v>0</v>
      </c>
      <c r="T56" s="55">
        <v>0</v>
      </c>
      <c r="U56" s="55">
        <v>0</v>
      </c>
      <c r="V56" s="55">
        <v>333122</v>
      </c>
      <c r="W56" s="55">
        <v>0</v>
      </c>
      <c r="X56" s="55">
        <v>36630</v>
      </c>
      <c r="Y56" s="55">
        <v>333122</v>
      </c>
      <c r="Z56" s="55">
        <v>0</v>
      </c>
      <c r="AA56" s="55">
        <v>0</v>
      </c>
      <c r="AB56" s="55">
        <v>0</v>
      </c>
      <c r="AC56" s="55">
        <v>0</v>
      </c>
      <c r="AD56" s="55">
        <v>0</v>
      </c>
      <c r="AE56" s="55">
        <v>0</v>
      </c>
      <c r="AF56" s="55">
        <v>0</v>
      </c>
      <c r="AG56" s="55">
        <v>0</v>
      </c>
      <c r="AH56" s="55">
        <v>0</v>
      </c>
      <c r="AI56" s="55">
        <v>0</v>
      </c>
      <c r="AJ56" s="55">
        <v>0</v>
      </c>
      <c r="AK56" s="55">
        <v>0</v>
      </c>
      <c r="AL56" s="3" t="s">
        <v>250</v>
      </c>
    </row>
    <row r="57" spans="1:42" x14ac:dyDescent="0.2">
      <c r="A57" s="2" t="s">
        <v>83</v>
      </c>
      <c r="B57" s="55">
        <v>0</v>
      </c>
      <c r="C57" s="55">
        <v>0</v>
      </c>
      <c r="D57" s="55">
        <v>0</v>
      </c>
      <c r="E57" s="55"/>
      <c r="F57" s="55">
        <v>0</v>
      </c>
      <c r="G57" s="55">
        <v>0</v>
      </c>
      <c r="H57" s="55">
        <v>0</v>
      </c>
      <c r="I57" s="55">
        <v>4792978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55">
        <v>0</v>
      </c>
      <c r="R57" s="55">
        <v>0</v>
      </c>
      <c r="S57" s="55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55">
        <v>0</v>
      </c>
      <c r="AD57" s="55">
        <v>0</v>
      </c>
      <c r="AE57" s="55">
        <v>0</v>
      </c>
      <c r="AF57" s="55">
        <v>0</v>
      </c>
      <c r="AG57" s="55">
        <v>0</v>
      </c>
      <c r="AH57" s="55">
        <v>0</v>
      </c>
      <c r="AI57" s="55">
        <v>239345</v>
      </c>
      <c r="AJ57" s="55">
        <v>0</v>
      </c>
      <c r="AK57" s="55">
        <v>0</v>
      </c>
      <c r="AL57" s="3" t="s">
        <v>251</v>
      </c>
    </row>
    <row r="58" spans="1:42" x14ac:dyDescent="0.2">
      <c r="A58" s="2" t="s">
        <v>84</v>
      </c>
      <c r="B58" s="55">
        <v>0</v>
      </c>
      <c r="C58" s="55">
        <v>0</v>
      </c>
      <c r="D58" s="55">
        <v>0</v>
      </c>
      <c r="E58" s="55"/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3" t="s">
        <v>252</v>
      </c>
    </row>
    <row r="59" spans="1:42" x14ac:dyDescent="0.2">
      <c r="A59" s="2" t="s">
        <v>85</v>
      </c>
      <c r="B59" s="55">
        <v>0</v>
      </c>
      <c r="C59" s="55">
        <v>0</v>
      </c>
      <c r="D59" s="55">
        <v>0</v>
      </c>
      <c r="E59" s="55"/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9230</v>
      </c>
      <c r="S59" s="55">
        <v>0</v>
      </c>
      <c r="T59" s="55">
        <v>0</v>
      </c>
      <c r="U59" s="55">
        <v>0</v>
      </c>
      <c r="V59" s="55">
        <v>4771357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5">
        <v>0</v>
      </c>
      <c r="AG59" s="55">
        <v>0</v>
      </c>
      <c r="AH59" s="55">
        <v>0</v>
      </c>
      <c r="AI59" s="55">
        <v>0</v>
      </c>
      <c r="AJ59" s="55">
        <v>0</v>
      </c>
      <c r="AK59" s="55">
        <v>0</v>
      </c>
      <c r="AL59" s="3" t="s">
        <v>253</v>
      </c>
    </row>
    <row r="60" spans="1:42" x14ac:dyDescent="0.2">
      <c r="A60" s="2" t="s">
        <v>30</v>
      </c>
      <c r="B60" s="55">
        <v>0</v>
      </c>
      <c r="C60" s="55">
        <v>0</v>
      </c>
      <c r="D60" s="55">
        <v>0</v>
      </c>
      <c r="E60" s="55"/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v>0</v>
      </c>
      <c r="T60" s="55">
        <v>0</v>
      </c>
      <c r="U60" s="55">
        <v>0</v>
      </c>
      <c r="V60" s="55">
        <v>0</v>
      </c>
      <c r="W60" s="55">
        <v>0</v>
      </c>
      <c r="X60" s="55">
        <v>0</v>
      </c>
      <c r="Y60" s="55">
        <v>0</v>
      </c>
      <c r="Z60" s="55">
        <v>0</v>
      </c>
      <c r="AA60" s="55">
        <v>0</v>
      </c>
      <c r="AB60" s="55">
        <v>0</v>
      </c>
      <c r="AC60" s="55">
        <v>0</v>
      </c>
      <c r="AD60" s="55">
        <v>0</v>
      </c>
      <c r="AE60" s="55">
        <v>0</v>
      </c>
      <c r="AF60" s="55">
        <v>0</v>
      </c>
      <c r="AG60" s="55">
        <v>0</v>
      </c>
      <c r="AH60" s="55">
        <v>0</v>
      </c>
      <c r="AI60" s="55">
        <v>0</v>
      </c>
      <c r="AJ60" s="55">
        <v>0</v>
      </c>
      <c r="AK60" s="55">
        <v>0</v>
      </c>
      <c r="AL60" s="3" t="s">
        <v>217</v>
      </c>
    </row>
    <row r="61" spans="1:42" x14ac:dyDescent="0.2">
      <c r="A61" s="2" t="s">
        <v>86</v>
      </c>
      <c r="B61" s="55">
        <v>0</v>
      </c>
      <c r="C61" s="55">
        <v>0</v>
      </c>
      <c r="D61" s="55">
        <v>793277</v>
      </c>
      <c r="E61" s="55"/>
      <c r="F61" s="55">
        <v>0</v>
      </c>
      <c r="G61" s="55">
        <v>1115127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19340</v>
      </c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v>0</v>
      </c>
      <c r="T61" s="55">
        <v>13964</v>
      </c>
      <c r="U61" s="55">
        <v>0</v>
      </c>
      <c r="V61" s="55">
        <v>0</v>
      </c>
      <c r="W61" s="55">
        <v>0</v>
      </c>
      <c r="X61" s="55">
        <v>0</v>
      </c>
      <c r="Y61" s="55">
        <v>4771357</v>
      </c>
      <c r="Z61" s="55">
        <v>0</v>
      </c>
      <c r="AA61" s="55">
        <v>0</v>
      </c>
      <c r="AB61" s="55">
        <v>0</v>
      </c>
      <c r="AC61" s="55">
        <v>0</v>
      </c>
      <c r="AD61" s="55">
        <v>0</v>
      </c>
      <c r="AE61" s="55">
        <v>0</v>
      </c>
      <c r="AF61" s="55">
        <v>1054791</v>
      </c>
      <c r="AG61" s="55">
        <v>0</v>
      </c>
      <c r="AH61" s="55">
        <v>0</v>
      </c>
      <c r="AI61" s="55">
        <v>0</v>
      </c>
      <c r="AJ61" s="55">
        <v>0</v>
      </c>
      <c r="AK61" s="55">
        <v>0</v>
      </c>
      <c r="AL61" s="3" t="s">
        <v>254</v>
      </c>
    </row>
    <row r="62" spans="1:42" x14ac:dyDescent="0.2">
      <c r="A62" s="2" t="s">
        <v>87</v>
      </c>
      <c r="B62" s="55">
        <v>0</v>
      </c>
      <c r="C62" s="55">
        <v>0</v>
      </c>
      <c r="D62" s="55">
        <v>7241423</v>
      </c>
      <c r="E62" s="55"/>
      <c r="F62" s="55">
        <v>0</v>
      </c>
      <c r="G62" s="55">
        <v>1279735</v>
      </c>
      <c r="H62" s="55">
        <v>0</v>
      </c>
      <c r="I62" s="55">
        <v>4792978</v>
      </c>
      <c r="J62" s="55">
        <v>0</v>
      </c>
      <c r="K62" s="55">
        <v>411509</v>
      </c>
      <c r="L62" s="55">
        <v>0</v>
      </c>
      <c r="M62" s="55">
        <v>19340</v>
      </c>
      <c r="N62" s="55">
        <v>0</v>
      </c>
      <c r="O62" s="55">
        <v>5647492</v>
      </c>
      <c r="P62" s="55">
        <v>0</v>
      </c>
      <c r="Q62" s="55">
        <v>0</v>
      </c>
      <c r="R62" s="55">
        <v>9230</v>
      </c>
      <c r="S62" s="55">
        <v>0</v>
      </c>
      <c r="T62" s="55">
        <v>13964</v>
      </c>
      <c r="U62" s="55">
        <v>0</v>
      </c>
      <c r="V62" s="55">
        <v>16091480</v>
      </c>
      <c r="W62" s="55">
        <v>0</v>
      </c>
      <c r="X62" s="55">
        <v>36630</v>
      </c>
      <c r="Y62" s="55">
        <v>16091480</v>
      </c>
      <c r="Z62" s="55">
        <v>0</v>
      </c>
      <c r="AA62" s="55">
        <v>0</v>
      </c>
      <c r="AB62" s="55">
        <v>0</v>
      </c>
      <c r="AC62" s="55">
        <v>0</v>
      </c>
      <c r="AD62" s="55">
        <v>0</v>
      </c>
      <c r="AE62" s="55">
        <v>0</v>
      </c>
      <c r="AF62" s="55">
        <v>3047063</v>
      </c>
      <c r="AG62" s="55">
        <v>0</v>
      </c>
      <c r="AH62" s="55">
        <v>0</v>
      </c>
      <c r="AI62" s="55">
        <v>239345</v>
      </c>
      <c r="AJ62" s="55">
        <v>0</v>
      </c>
      <c r="AK62" s="55">
        <v>0</v>
      </c>
      <c r="AL62" s="3" t="s">
        <v>255</v>
      </c>
    </row>
    <row r="63" spans="1:42" x14ac:dyDescent="0.2">
      <c r="A63" s="2" t="s">
        <v>88</v>
      </c>
      <c r="B63" s="55">
        <v>19061</v>
      </c>
      <c r="C63" s="55">
        <v>271261</v>
      </c>
      <c r="D63" s="55">
        <v>669799</v>
      </c>
      <c r="E63" s="55"/>
      <c r="F63" s="55">
        <v>1319015</v>
      </c>
      <c r="G63" s="55">
        <v>0</v>
      </c>
      <c r="H63" s="55">
        <v>0</v>
      </c>
      <c r="I63" s="55">
        <v>223118</v>
      </c>
      <c r="J63" s="55">
        <v>3650</v>
      </c>
      <c r="K63" s="55">
        <v>278864</v>
      </c>
      <c r="L63" s="55">
        <v>101925</v>
      </c>
      <c r="M63" s="55">
        <v>0</v>
      </c>
      <c r="N63" s="55">
        <v>111261</v>
      </c>
      <c r="O63" s="55">
        <v>6764209</v>
      </c>
      <c r="P63" s="55">
        <v>1444</v>
      </c>
      <c r="Q63" s="55">
        <v>135739</v>
      </c>
      <c r="R63" s="55">
        <v>48594</v>
      </c>
      <c r="S63" s="55">
        <v>359653</v>
      </c>
      <c r="T63" s="55">
        <v>0</v>
      </c>
      <c r="U63" s="55">
        <v>11624</v>
      </c>
      <c r="V63" s="55">
        <v>3738177</v>
      </c>
      <c r="W63" s="55">
        <v>10171</v>
      </c>
      <c r="X63" s="55">
        <v>0</v>
      </c>
      <c r="Y63" s="55">
        <v>4554886</v>
      </c>
      <c r="Z63" s="55">
        <v>0</v>
      </c>
      <c r="AA63" s="55">
        <v>23097</v>
      </c>
      <c r="AB63" s="55">
        <v>0</v>
      </c>
      <c r="AC63" s="55">
        <v>96089</v>
      </c>
      <c r="AD63" s="55">
        <v>49643</v>
      </c>
      <c r="AE63" s="55">
        <v>0</v>
      </c>
      <c r="AF63" s="55">
        <v>81507</v>
      </c>
      <c r="AG63" s="55">
        <v>814759</v>
      </c>
      <c r="AH63" s="55">
        <v>5180975</v>
      </c>
      <c r="AI63" s="55">
        <v>1867</v>
      </c>
      <c r="AJ63" s="55">
        <v>21397</v>
      </c>
      <c r="AK63" s="55">
        <v>13197</v>
      </c>
      <c r="AL63" s="3" t="s">
        <v>256</v>
      </c>
    </row>
    <row r="64" spans="1:42" x14ac:dyDescent="0.2">
      <c r="A64" s="2" t="s">
        <v>89</v>
      </c>
      <c r="B64" s="55">
        <v>0</v>
      </c>
      <c r="C64" s="55">
        <v>540540</v>
      </c>
      <c r="D64" s="55">
        <v>2260</v>
      </c>
      <c r="E64" s="55"/>
      <c r="F64" s="55">
        <v>0</v>
      </c>
      <c r="G64" s="55">
        <v>0</v>
      </c>
      <c r="H64" s="55">
        <v>49372</v>
      </c>
      <c r="I64" s="55">
        <v>0</v>
      </c>
      <c r="J64" s="55">
        <v>0</v>
      </c>
      <c r="K64" s="55">
        <v>0</v>
      </c>
      <c r="L64" s="55">
        <v>6466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v>0</v>
      </c>
      <c r="T64" s="55">
        <v>0</v>
      </c>
      <c r="U64" s="55">
        <v>0</v>
      </c>
      <c r="V64" s="55">
        <v>21758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5">
        <v>0</v>
      </c>
      <c r="AG64" s="55">
        <v>0</v>
      </c>
      <c r="AH64" s="55">
        <v>0</v>
      </c>
      <c r="AI64" s="55">
        <v>0</v>
      </c>
      <c r="AJ64" s="55">
        <v>0</v>
      </c>
      <c r="AK64" s="55">
        <v>0</v>
      </c>
      <c r="AL64" s="3" t="s">
        <v>257</v>
      </c>
    </row>
    <row r="65" spans="1:38" x14ac:dyDescent="0.2">
      <c r="A65" s="2" t="s">
        <v>90</v>
      </c>
      <c r="B65" s="55">
        <v>0</v>
      </c>
      <c r="C65" s="55">
        <v>24637</v>
      </c>
      <c r="D65" s="55">
        <v>11663</v>
      </c>
      <c r="E65" s="55"/>
      <c r="F65" s="55">
        <v>0</v>
      </c>
      <c r="G65" s="55">
        <v>204561</v>
      </c>
      <c r="H65" s="55">
        <v>140034</v>
      </c>
      <c r="I65" s="55">
        <v>730347</v>
      </c>
      <c r="J65" s="55">
        <v>0</v>
      </c>
      <c r="K65" s="55">
        <v>2000000</v>
      </c>
      <c r="L65" s="55">
        <v>282367</v>
      </c>
      <c r="M65" s="55">
        <v>0</v>
      </c>
      <c r="N65" s="55">
        <v>0</v>
      </c>
      <c r="O65" s="55">
        <v>2395311</v>
      </c>
      <c r="P65" s="55">
        <v>0</v>
      </c>
      <c r="Q65" s="55">
        <v>0</v>
      </c>
      <c r="R65" s="55">
        <v>0</v>
      </c>
      <c r="S65" s="55">
        <v>0</v>
      </c>
      <c r="T65" s="55">
        <v>0</v>
      </c>
      <c r="U65" s="55">
        <v>0</v>
      </c>
      <c r="V65" s="55">
        <v>0</v>
      </c>
      <c r="W65" s="55">
        <v>12369</v>
      </c>
      <c r="X65" s="55">
        <v>105385</v>
      </c>
      <c r="Y65" s="55">
        <v>0</v>
      </c>
      <c r="Z65" s="55">
        <v>0</v>
      </c>
      <c r="AA65" s="55">
        <v>0</v>
      </c>
      <c r="AB65" s="55">
        <v>0</v>
      </c>
      <c r="AC65" s="55">
        <v>0</v>
      </c>
      <c r="AD65" s="55">
        <v>88860</v>
      </c>
      <c r="AE65" s="55">
        <v>56691.99</v>
      </c>
      <c r="AF65" s="55">
        <v>81548</v>
      </c>
      <c r="AG65" s="55">
        <v>0</v>
      </c>
      <c r="AH65" s="55">
        <v>0</v>
      </c>
      <c r="AI65" s="55">
        <v>0</v>
      </c>
      <c r="AJ65" s="55">
        <v>0</v>
      </c>
      <c r="AK65" s="55">
        <v>0</v>
      </c>
      <c r="AL65" s="3" t="s">
        <v>258</v>
      </c>
    </row>
    <row r="66" spans="1:38" x14ac:dyDescent="0.2">
      <c r="A66" s="2" t="s">
        <v>91</v>
      </c>
      <c r="B66" s="55">
        <v>0</v>
      </c>
      <c r="C66" s="55">
        <v>0</v>
      </c>
      <c r="D66" s="55">
        <v>0</v>
      </c>
      <c r="E66" s="55"/>
      <c r="F66" s="55">
        <v>757402</v>
      </c>
      <c r="G66" s="55">
        <v>0</v>
      </c>
      <c r="H66" s="55">
        <v>0</v>
      </c>
      <c r="I66" s="55">
        <v>0</v>
      </c>
      <c r="J66" s="55">
        <v>0</v>
      </c>
      <c r="K66" s="55">
        <v>207712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v>0</v>
      </c>
      <c r="T66" s="55">
        <v>0</v>
      </c>
      <c r="U66" s="55">
        <v>0</v>
      </c>
      <c r="V66" s="55">
        <v>23587</v>
      </c>
      <c r="W66" s="55">
        <v>0</v>
      </c>
      <c r="X66" s="55">
        <v>0</v>
      </c>
      <c r="Y66" s="55">
        <v>23587</v>
      </c>
      <c r="Z66" s="55">
        <v>0</v>
      </c>
      <c r="AA66" s="55">
        <v>0</v>
      </c>
      <c r="AB66" s="55">
        <v>0</v>
      </c>
      <c r="AC66" s="55">
        <v>0</v>
      </c>
      <c r="AD66" s="55">
        <v>0</v>
      </c>
      <c r="AE66" s="55">
        <v>0</v>
      </c>
      <c r="AF66" s="55">
        <v>0</v>
      </c>
      <c r="AG66" s="55">
        <v>0</v>
      </c>
      <c r="AH66" s="55">
        <v>0</v>
      </c>
      <c r="AI66" s="55">
        <v>0</v>
      </c>
      <c r="AJ66" s="55">
        <v>0</v>
      </c>
      <c r="AK66" s="55">
        <v>0</v>
      </c>
      <c r="AL66" s="3" t="s">
        <v>259</v>
      </c>
    </row>
    <row r="67" spans="1:38" x14ac:dyDescent="0.2">
      <c r="A67" s="2" t="s">
        <v>92</v>
      </c>
      <c r="B67" s="55">
        <v>0</v>
      </c>
      <c r="C67" s="55">
        <v>0</v>
      </c>
      <c r="D67" s="55">
        <v>0</v>
      </c>
      <c r="E67" s="55"/>
      <c r="F67" s="55">
        <v>0</v>
      </c>
      <c r="G67" s="55">
        <v>0</v>
      </c>
      <c r="H67" s="55">
        <v>0</v>
      </c>
      <c r="I67" s="55">
        <v>2864867</v>
      </c>
      <c r="J67" s="55">
        <v>0</v>
      </c>
      <c r="K67" s="55">
        <v>0</v>
      </c>
      <c r="L67" s="55">
        <v>0</v>
      </c>
      <c r="M67" s="55">
        <v>0</v>
      </c>
      <c r="N67" s="55">
        <v>0</v>
      </c>
      <c r="O67" s="55">
        <v>0</v>
      </c>
      <c r="P67" s="55">
        <v>0</v>
      </c>
      <c r="Q67" s="55">
        <v>0</v>
      </c>
      <c r="R67" s="55">
        <v>0</v>
      </c>
      <c r="S67" s="55">
        <v>0</v>
      </c>
      <c r="T67" s="55">
        <v>0</v>
      </c>
      <c r="U67" s="55">
        <v>0</v>
      </c>
      <c r="V67" s="55">
        <v>4740392</v>
      </c>
      <c r="W67" s="55">
        <v>0</v>
      </c>
      <c r="X67" s="55">
        <v>0</v>
      </c>
      <c r="Y67" s="55">
        <v>6575477</v>
      </c>
      <c r="Z67" s="55">
        <v>0</v>
      </c>
      <c r="AA67" s="55">
        <v>0</v>
      </c>
      <c r="AB67" s="55">
        <v>0</v>
      </c>
      <c r="AC67" s="55">
        <v>0</v>
      </c>
      <c r="AD67" s="55">
        <v>0</v>
      </c>
      <c r="AE67" s="55">
        <v>306514</v>
      </c>
      <c r="AF67" s="55">
        <v>420882</v>
      </c>
      <c r="AG67" s="55">
        <v>0</v>
      </c>
      <c r="AH67" s="55">
        <v>0</v>
      </c>
      <c r="AI67" s="55">
        <v>0</v>
      </c>
      <c r="AJ67" s="55">
        <v>0</v>
      </c>
      <c r="AK67" s="55">
        <v>0</v>
      </c>
      <c r="AL67" s="3" t="s">
        <v>260</v>
      </c>
    </row>
    <row r="68" spans="1:38" x14ac:dyDescent="0.2">
      <c r="A68" s="2" t="s">
        <v>93</v>
      </c>
      <c r="B68" s="55">
        <v>0</v>
      </c>
      <c r="C68" s="55">
        <v>0</v>
      </c>
      <c r="D68" s="55">
        <v>0</v>
      </c>
      <c r="E68" s="55"/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v>0</v>
      </c>
      <c r="T68" s="55">
        <v>0</v>
      </c>
      <c r="U68" s="55">
        <v>0</v>
      </c>
      <c r="V68" s="55">
        <v>0</v>
      </c>
      <c r="W68" s="55">
        <v>0</v>
      </c>
      <c r="X68" s="55">
        <v>0</v>
      </c>
      <c r="Y68" s="55">
        <v>2832186</v>
      </c>
      <c r="Z68" s="55">
        <v>0</v>
      </c>
      <c r="AA68" s="55">
        <v>0</v>
      </c>
      <c r="AB68" s="55">
        <v>0</v>
      </c>
      <c r="AC68" s="55">
        <v>0</v>
      </c>
      <c r="AD68" s="55">
        <v>631301</v>
      </c>
      <c r="AE68" s="55">
        <v>0</v>
      </c>
      <c r="AF68" s="55">
        <v>0</v>
      </c>
      <c r="AG68" s="55">
        <v>0</v>
      </c>
      <c r="AH68" s="55">
        <v>0</v>
      </c>
      <c r="AI68" s="55">
        <v>0</v>
      </c>
      <c r="AJ68" s="55">
        <v>0</v>
      </c>
      <c r="AK68" s="55">
        <v>0</v>
      </c>
      <c r="AL68" s="3" t="s">
        <v>261</v>
      </c>
    </row>
    <row r="69" spans="1:38" x14ac:dyDescent="0.2">
      <c r="A69" s="2" t="s">
        <v>94</v>
      </c>
      <c r="B69" s="55">
        <v>6307</v>
      </c>
      <c r="C69" s="55">
        <v>2228</v>
      </c>
      <c r="D69" s="55">
        <v>175435</v>
      </c>
      <c r="E69" s="55"/>
      <c r="F69" s="55">
        <v>0</v>
      </c>
      <c r="G69" s="55">
        <v>0</v>
      </c>
      <c r="H69" s="55">
        <v>0</v>
      </c>
      <c r="I69" s="55">
        <v>0</v>
      </c>
      <c r="J69" s="55">
        <v>7525</v>
      </c>
      <c r="K69" s="55">
        <v>0</v>
      </c>
      <c r="L69" s="55">
        <v>80585</v>
      </c>
      <c r="M69" s="55">
        <v>0</v>
      </c>
      <c r="N69" s="55">
        <v>0</v>
      </c>
      <c r="O69" s="55">
        <v>7346</v>
      </c>
      <c r="P69" s="55">
        <v>0</v>
      </c>
      <c r="Q69" s="55">
        <v>31736</v>
      </c>
      <c r="R69" s="55">
        <v>41094</v>
      </c>
      <c r="S69" s="55">
        <v>0</v>
      </c>
      <c r="T69" s="55">
        <v>0</v>
      </c>
      <c r="U69" s="55">
        <v>1120</v>
      </c>
      <c r="V69" s="55">
        <v>0</v>
      </c>
      <c r="W69" s="55">
        <v>0</v>
      </c>
      <c r="X69" s="55">
        <v>0</v>
      </c>
      <c r="Y69" s="55">
        <v>0</v>
      </c>
      <c r="Z69" s="55">
        <v>0</v>
      </c>
      <c r="AA69" s="55">
        <v>0</v>
      </c>
      <c r="AB69" s="55">
        <v>0</v>
      </c>
      <c r="AC69" s="55">
        <v>0</v>
      </c>
      <c r="AD69" s="55">
        <v>3564</v>
      </c>
      <c r="AE69" s="55">
        <v>0</v>
      </c>
      <c r="AF69" s="55">
        <v>118152</v>
      </c>
      <c r="AG69" s="55">
        <v>0</v>
      </c>
      <c r="AH69" s="55">
        <v>0</v>
      </c>
      <c r="AI69" s="55">
        <v>0</v>
      </c>
      <c r="AJ69" s="55">
        <v>24287</v>
      </c>
      <c r="AK69" s="55">
        <v>0</v>
      </c>
      <c r="AL69" s="3" t="s">
        <v>262</v>
      </c>
    </row>
    <row r="70" spans="1:38" x14ac:dyDescent="0.2">
      <c r="A70" s="2" t="s">
        <v>95</v>
      </c>
      <c r="B70" s="55">
        <v>76138</v>
      </c>
      <c r="C70" s="55">
        <v>884081</v>
      </c>
      <c r="D70" s="55">
        <v>3872662</v>
      </c>
      <c r="E70" s="55"/>
      <c r="F70" s="55">
        <v>291256</v>
      </c>
      <c r="G70" s="55">
        <v>895632</v>
      </c>
      <c r="H70" s="55">
        <v>236676</v>
      </c>
      <c r="I70" s="55">
        <v>921462</v>
      </c>
      <c r="J70" s="55">
        <v>308779</v>
      </c>
      <c r="K70" s="55">
        <v>1</v>
      </c>
      <c r="L70" s="55">
        <v>1670858</v>
      </c>
      <c r="M70" s="55">
        <v>169496</v>
      </c>
      <c r="N70" s="55">
        <v>70676</v>
      </c>
      <c r="O70" s="55">
        <v>159628</v>
      </c>
      <c r="P70" s="55">
        <v>438431</v>
      </c>
      <c r="Q70" s="55">
        <v>167228</v>
      </c>
      <c r="R70" s="55">
        <v>63577</v>
      </c>
      <c r="S70" s="55">
        <v>78621</v>
      </c>
      <c r="T70" s="55">
        <v>6520</v>
      </c>
      <c r="U70" s="55">
        <v>0</v>
      </c>
      <c r="V70" s="55">
        <v>0</v>
      </c>
      <c r="W70" s="55">
        <v>35281</v>
      </c>
      <c r="X70" s="55">
        <v>2884453</v>
      </c>
      <c r="Y70" s="55">
        <v>0</v>
      </c>
      <c r="Z70" s="55">
        <v>139923</v>
      </c>
      <c r="AA70" s="55">
        <v>88724</v>
      </c>
      <c r="AB70" s="55">
        <v>123813</v>
      </c>
      <c r="AC70" s="55">
        <v>281684</v>
      </c>
      <c r="AD70" s="55">
        <v>4408</v>
      </c>
      <c r="AE70" s="55">
        <v>316162.01</v>
      </c>
      <c r="AF70" s="55">
        <v>1915830</v>
      </c>
      <c r="AG70" s="55">
        <v>301364</v>
      </c>
      <c r="AH70" s="55">
        <v>58673</v>
      </c>
      <c r="AI70" s="55">
        <v>0</v>
      </c>
      <c r="AJ70" s="55">
        <v>203960</v>
      </c>
      <c r="AK70" s="55">
        <v>16648</v>
      </c>
      <c r="AL70" s="3" t="s">
        <v>263</v>
      </c>
    </row>
    <row r="71" spans="1:38" x14ac:dyDescent="0.2">
      <c r="A71" s="2" t="s">
        <v>96</v>
      </c>
      <c r="B71" s="55">
        <v>0</v>
      </c>
      <c r="C71" s="55">
        <v>0</v>
      </c>
      <c r="D71" s="55">
        <v>0</v>
      </c>
      <c r="E71" s="55"/>
      <c r="F71" s="55">
        <v>0</v>
      </c>
      <c r="G71" s="55">
        <v>0</v>
      </c>
      <c r="H71" s="55">
        <v>0</v>
      </c>
      <c r="I71" s="55"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953000</v>
      </c>
      <c r="Q71" s="55">
        <v>0</v>
      </c>
      <c r="R71" s="55">
        <v>4950</v>
      </c>
      <c r="S71" s="55">
        <v>0</v>
      </c>
      <c r="T71" s="55">
        <v>0</v>
      </c>
      <c r="U71" s="55">
        <v>0</v>
      </c>
      <c r="V71" s="55">
        <v>1835085</v>
      </c>
      <c r="W71" s="55">
        <v>0</v>
      </c>
      <c r="X71" s="55">
        <v>216414</v>
      </c>
      <c r="Y71" s="55">
        <v>0</v>
      </c>
      <c r="Z71" s="55">
        <v>0</v>
      </c>
      <c r="AA71" s="55">
        <v>0</v>
      </c>
      <c r="AB71" s="55">
        <v>0</v>
      </c>
      <c r="AC71" s="55">
        <v>0</v>
      </c>
      <c r="AD71" s="55">
        <v>0</v>
      </c>
      <c r="AE71" s="55">
        <v>0</v>
      </c>
      <c r="AF71" s="55">
        <v>0</v>
      </c>
      <c r="AG71" s="55">
        <v>0</v>
      </c>
      <c r="AH71" s="55">
        <v>0</v>
      </c>
      <c r="AI71" s="55">
        <v>0</v>
      </c>
      <c r="AJ71" s="55">
        <v>0</v>
      </c>
      <c r="AK71" s="55">
        <v>0</v>
      </c>
      <c r="AL71" s="3" t="s">
        <v>264</v>
      </c>
    </row>
    <row r="72" spans="1:38" x14ac:dyDescent="0.2">
      <c r="A72" s="2" t="s">
        <v>42</v>
      </c>
      <c r="B72" s="55">
        <v>101506</v>
      </c>
      <c r="C72" s="55">
        <v>1722747</v>
      </c>
      <c r="D72" s="55">
        <v>4731819</v>
      </c>
      <c r="E72" s="55"/>
      <c r="F72" s="55">
        <v>2367673</v>
      </c>
      <c r="G72" s="55">
        <v>2106478</v>
      </c>
      <c r="H72" s="55">
        <v>426082</v>
      </c>
      <c r="I72" s="55">
        <v>4739794</v>
      </c>
      <c r="J72" s="55">
        <v>319954</v>
      </c>
      <c r="K72" s="55">
        <v>2486577</v>
      </c>
      <c r="L72" s="55">
        <v>2142201</v>
      </c>
      <c r="M72" s="55">
        <v>169496</v>
      </c>
      <c r="N72" s="55">
        <v>181937</v>
      </c>
      <c r="O72" s="55">
        <v>9326494</v>
      </c>
      <c r="P72" s="55">
        <v>1392875</v>
      </c>
      <c r="Q72" s="55">
        <v>334703</v>
      </c>
      <c r="R72" s="55">
        <v>1532155</v>
      </c>
      <c r="S72" s="55">
        <v>438274</v>
      </c>
      <c r="T72" s="55">
        <v>6520</v>
      </c>
      <c r="U72" s="55">
        <v>12744</v>
      </c>
      <c r="V72" s="55">
        <v>10358999</v>
      </c>
      <c r="W72" s="55">
        <v>57821</v>
      </c>
      <c r="X72" s="55">
        <v>3206252</v>
      </c>
      <c r="Y72" s="55">
        <v>13986136</v>
      </c>
      <c r="Z72" s="55">
        <v>139923</v>
      </c>
      <c r="AA72" s="55">
        <v>111821</v>
      </c>
      <c r="AB72" s="55">
        <v>123813</v>
      </c>
      <c r="AC72" s="55">
        <v>377773</v>
      </c>
      <c r="AD72" s="55">
        <v>777776</v>
      </c>
      <c r="AE72" s="55">
        <v>679368</v>
      </c>
      <c r="AF72" s="55">
        <v>2617919</v>
      </c>
      <c r="AG72" s="55">
        <v>20497</v>
      </c>
      <c r="AH72" s="55">
        <v>5239648</v>
      </c>
      <c r="AI72" s="55">
        <v>1867</v>
      </c>
      <c r="AJ72" s="55">
        <v>812087</v>
      </c>
      <c r="AK72" s="55">
        <v>29845</v>
      </c>
      <c r="AL72" s="3" t="s">
        <v>228</v>
      </c>
    </row>
    <row r="73" spans="1:38" x14ac:dyDescent="0.2">
      <c r="A73" s="2" t="s">
        <v>97</v>
      </c>
      <c r="B73" s="55">
        <v>0</v>
      </c>
      <c r="C73" s="55">
        <v>29457128</v>
      </c>
      <c r="D73" s="55">
        <v>0</v>
      </c>
      <c r="E73" s="55"/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v>0</v>
      </c>
      <c r="T73" s="55">
        <v>0</v>
      </c>
      <c r="U73" s="55">
        <v>0</v>
      </c>
      <c r="V73" s="55">
        <v>1069197</v>
      </c>
      <c r="W73" s="55">
        <v>0</v>
      </c>
      <c r="X73" s="55">
        <v>0</v>
      </c>
      <c r="Y73" s="55">
        <v>1135083</v>
      </c>
      <c r="Z73" s="55">
        <v>0</v>
      </c>
      <c r="AA73" s="55">
        <v>0</v>
      </c>
      <c r="AB73" s="55">
        <v>0</v>
      </c>
      <c r="AC73" s="55">
        <v>0</v>
      </c>
      <c r="AD73" s="55">
        <v>0</v>
      </c>
      <c r="AE73" s="55">
        <v>0</v>
      </c>
      <c r="AF73" s="55">
        <v>0</v>
      </c>
      <c r="AG73" s="55">
        <v>0</v>
      </c>
      <c r="AH73" s="55">
        <v>0</v>
      </c>
      <c r="AI73" s="55">
        <v>0</v>
      </c>
      <c r="AJ73" s="55">
        <v>0</v>
      </c>
      <c r="AK73" s="55">
        <v>0</v>
      </c>
      <c r="AL73" s="3" t="s">
        <v>265</v>
      </c>
    </row>
    <row r="74" spans="1:38" x14ac:dyDescent="0.2">
      <c r="A74" s="2" t="s">
        <v>98</v>
      </c>
      <c r="B74" s="55">
        <v>101506</v>
      </c>
      <c r="C74" s="55">
        <v>31179875</v>
      </c>
      <c r="D74" s="55">
        <v>4731819</v>
      </c>
      <c r="E74" s="55"/>
      <c r="F74" s="55">
        <v>2367673</v>
      </c>
      <c r="G74" s="55">
        <v>1100193</v>
      </c>
      <c r="H74" s="55">
        <v>426082</v>
      </c>
      <c r="I74" s="55">
        <v>4739794</v>
      </c>
      <c r="J74" s="55">
        <v>319954</v>
      </c>
      <c r="K74" s="55">
        <v>2486577</v>
      </c>
      <c r="L74" s="55">
        <v>2142201</v>
      </c>
      <c r="M74" s="55">
        <v>169496</v>
      </c>
      <c r="N74" s="55">
        <v>181937</v>
      </c>
      <c r="O74" s="55">
        <v>9326494</v>
      </c>
      <c r="P74" s="55">
        <v>1392875</v>
      </c>
      <c r="Q74" s="55">
        <v>334703</v>
      </c>
      <c r="R74" s="55">
        <v>158215</v>
      </c>
      <c r="S74" s="55">
        <v>438274</v>
      </c>
      <c r="T74" s="55">
        <v>6520</v>
      </c>
      <c r="U74" s="55">
        <v>12744</v>
      </c>
      <c r="V74" s="55">
        <v>11428196</v>
      </c>
      <c r="W74" s="55">
        <v>57821</v>
      </c>
      <c r="X74" s="55">
        <v>3206252</v>
      </c>
      <c r="Y74" s="55">
        <v>15121219</v>
      </c>
      <c r="Z74" s="55">
        <v>139923</v>
      </c>
      <c r="AA74" s="55">
        <v>111821</v>
      </c>
      <c r="AB74" s="55">
        <v>123813</v>
      </c>
      <c r="AC74" s="55">
        <v>377773</v>
      </c>
      <c r="AD74" s="55">
        <v>777776</v>
      </c>
      <c r="AE74" s="55">
        <v>679368</v>
      </c>
      <c r="AF74" s="55">
        <v>2617919</v>
      </c>
      <c r="AG74" s="55">
        <v>1116123</v>
      </c>
      <c r="AH74" s="55">
        <v>5239648</v>
      </c>
      <c r="AI74" s="55">
        <v>1867</v>
      </c>
      <c r="AJ74" s="55">
        <v>249644</v>
      </c>
      <c r="AK74" s="55">
        <v>29845</v>
      </c>
      <c r="AL74" s="3" t="s">
        <v>266</v>
      </c>
    </row>
    <row r="75" spans="1:38" x14ac:dyDescent="0.2">
      <c r="A75" s="2" t="s">
        <v>99</v>
      </c>
      <c r="B75" s="55">
        <v>101506</v>
      </c>
      <c r="C75" s="55">
        <v>31179875</v>
      </c>
      <c r="D75" s="55">
        <v>11973242</v>
      </c>
      <c r="E75" s="55"/>
      <c r="F75" s="55">
        <v>2367673</v>
      </c>
      <c r="G75" s="55">
        <v>2379928</v>
      </c>
      <c r="H75" s="55">
        <v>426082</v>
      </c>
      <c r="I75" s="55">
        <v>9532772</v>
      </c>
      <c r="J75" s="55">
        <v>319954</v>
      </c>
      <c r="K75" s="55">
        <v>2898086</v>
      </c>
      <c r="L75" s="55">
        <v>2142201</v>
      </c>
      <c r="M75" s="55">
        <v>188836</v>
      </c>
      <c r="N75" s="55">
        <v>181937</v>
      </c>
      <c r="O75" s="55">
        <v>14973986</v>
      </c>
      <c r="P75" s="55">
        <v>1392875</v>
      </c>
      <c r="Q75" s="55">
        <v>334703</v>
      </c>
      <c r="R75" s="55">
        <v>167445</v>
      </c>
      <c r="S75" s="55">
        <v>438274</v>
      </c>
      <c r="T75" s="55">
        <v>20484</v>
      </c>
      <c r="U75" s="55">
        <v>12744</v>
      </c>
      <c r="V75" s="55">
        <v>27519676</v>
      </c>
      <c r="W75" s="55">
        <v>57821</v>
      </c>
      <c r="X75" s="55">
        <v>3242882</v>
      </c>
      <c r="Y75" s="55">
        <v>31212699</v>
      </c>
      <c r="Z75" s="55">
        <v>139923</v>
      </c>
      <c r="AA75" s="55">
        <v>111821</v>
      </c>
      <c r="AB75" s="55">
        <v>123813</v>
      </c>
      <c r="AC75" s="55">
        <v>377773</v>
      </c>
      <c r="AD75" s="55">
        <v>777776</v>
      </c>
      <c r="AE75" s="55">
        <v>679368</v>
      </c>
      <c r="AF75" s="55">
        <v>5664982</v>
      </c>
      <c r="AG75" s="55">
        <v>1116123</v>
      </c>
      <c r="AH75" s="55">
        <v>5239648</v>
      </c>
      <c r="AI75" s="55">
        <v>241212</v>
      </c>
      <c r="AJ75" s="55">
        <v>249644</v>
      </c>
      <c r="AK75" s="55">
        <v>29845</v>
      </c>
      <c r="AL75" s="3" t="s">
        <v>267</v>
      </c>
    </row>
    <row r="76" spans="1:38" x14ac:dyDescent="0.2">
      <c r="A76" s="2" t="s">
        <v>100</v>
      </c>
      <c r="B76" s="55">
        <v>2142948</v>
      </c>
      <c r="C76" s="55">
        <v>76490172</v>
      </c>
      <c r="D76" s="55">
        <v>123435695</v>
      </c>
      <c r="E76" s="55"/>
      <c r="F76" s="55">
        <v>8518585</v>
      </c>
      <c r="G76" s="55">
        <v>15469242</v>
      </c>
      <c r="H76" s="55">
        <v>1252484</v>
      </c>
      <c r="I76" s="55">
        <v>47919341</v>
      </c>
      <c r="J76" s="55">
        <v>7780255</v>
      </c>
      <c r="K76" s="55">
        <v>5750701</v>
      </c>
      <c r="L76" s="55">
        <v>36722532</v>
      </c>
      <c r="M76" s="55">
        <v>8360040</v>
      </c>
      <c r="N76" s="55">
        <v>3205581</v>
      </c>
      <c r="O76" s="55">
        <v>57603414</v>
      </c>
      <c r="P76" s="55">
        <v>10119778</v>
      </c>
      <c r="Q76" s="55">
        <v>7338903</v>
      </c>
      <c r="R76" s="55">
        <v>1546499</v>
      </c>
      <c r="S76" s="55">
        <v>8325173</v>
      </c>
      <c r="T76" s="55">
        <v>2038593</v>
      </c>
      <c r="U76" s="55">
        <v>9349498</v>
      </c>
      <c r="V76" s="55">
        <v>72601932</v>
      </c>
      <c r="W76" s="55">
        <v>1787998</v>
      </c>
      <c r="X76" s="55">
        <v>32353155</v>
      </c>
      <c r="Y76" s="55">
        <v>73922610</v>
      </c>
      <c r="Z76" s="55">
        <v>7918127</v>
      </c>
      <c r="AA76" s="55">
        <v>6750641</v>
      </c>
      <c r="AB76" s="55">
        <v>1313603</v>
      </c>
      <c r="AC76" s="55">
        <v>3468011</v>
      </c>
      <c r="AD76" s="55">
        <v>4297590</v>
      </c>
      <c r="AE76" s="55">
        <v>10492992</v>
      </c>
      <c r="AF76" s="55">
        <v>41568308</v>
      </c>
      <c r="AG76" s="55">
        <v>4396871</v>
      </c>
      <c r="AH76" s="55">
        <v>42430916</v>
      </c>
      <c r="AI76" s="55">
        <v>4694240</v>
      </c>
      <c r="AJ76" s="55">
        <v>1327921</v>
      </c>
      <c r="AK76" s="55">
        <v>197347</v>
      </c>
      <c r="AL76" s="3" t="s">
        <v>268</v>
      </c>
    </row>
    <row r="77" spans="1:38" x14ac:dyDescent="0.2"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</row>
    <row r="78" spans="1:38" x14ac:dyDescent="0.2">
      <c r="A78" s="5" t="s">
        <v>154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" t="s">
        <v>157</v>
      </c>
    </row>
    <row r="79" spans="1:38" x14ac:dyDescent="0.2">
      <c r="A79" s="2" t="s">
        <v>101</v>
      </c>
      <c r="B79" s="55">
        <v>123195</v>
      </c>
      <c r="C79" s="55">
        <v>667062</v>
      </c>
      <c r="D79" s="55">
        <v>11494418</v>
      </c>
      <c r="E79" s="55"/>
      <c r="F79" s="55">
        <v>3407796</v>
      </c>
      <c r="G79" s="55">
        <v>1929021</v>
      </c>
      <c r="H79" s="55">
        <v>4412</v>
      </c>
      <c r="I79" s="55">
        <v>0</v>
      </c>
      <c r="J79" s="55">
        <v>141413</v>
      </c>
      <c r="K79" s="55">
        <v>114717</v>
      </c>
      <c r="L79" s="55">
        <v>1025363</v>
      </c>
      <c r="M79" s="55">
        <v>1475655</v>
      </c>
      <c r="N79" s="55">
        <v>4073</v>
      </c>
      <c r="O79" s="55">
        <v>6788451</v>
      </c>
      <c r="P79" s="55">
        <v>413183</v>
      </c>
      <c r="Q79" s="55">
        <v>875000</v>
      </c>
      <c r="R79" s="55">
        <v>442416</v>
      </c>
      <c r="S79" s="55">
        <v>20560</v>
      </c>
      <c r="T79" s="55">
        <v>238050</v>
      </c>
      <c r="U79" s="55">
        <v>8900</v>
      </c>
      <c r="V79" s="55">
        <v>6595375</v>
      </c>
      <c r="W79" s="55">
        <v>141522</v>
      </c>
      <c r="X79" s="55">
        <v>5534835</v>
      </c>
      <c r="Y79" s="55">
        <v>6595374</v>
      </c>
      <c r="Z79" s="55">
        <v>446049</v>
      </c>
      <c r="AA79" s="55">
        <v>642197</v>
      </c>
      <c r="AB79" s="55">
        <v>0</v>
      </c>
      <c r="AC79" s="55">
        <v>590000</v>
      </c>
      <c r="AD79" s="55">
        <v>388</v>
      </c>
      <c r="AE79" s="55">
        <v>4744330</v>
      </c>
      <c r="AF79" s="55">
        <v>2548285</v>
      </c>
      <c r="AG79" s="55">
        <v>70000</v>
      </c>
      <c r="AH79" s="55">
        <v>0</v>
      </c>
      <c r="AI79" s="55">
        <v>24171</v>
      </c>
      <c r="AJ79" s="55">
        <v>230459</v>
      </c>
      <c r="AK79" s="55">
        <v>0</v>
      </c>
      <c r="AL79" s="3" t="s">
        <v>269</v>
      </c>
    </row>
    <row r="80" spans="1:38" x14ac:dyDescent="0.2">
      <c r="A80" s="2" t="s">
        <v>102</v>
      </c>
      <c r="B80" s="55">
        <v>20857</v>
      </c>
      <c r="C80" s="55">
        <v>530208</v>
      </c>
      <c r="D80" s="55">
        <v>7068716</v>
      </c>
      <c r="E80" s="55"/>
      <c r="F80" s="55">
        <v>2649758</v>
      </c>
      <c r="G80" s="55">
        <v>1308987</v>
      </c>
      <c r="H80" s="55">
        <v>0</v>
      </c>
      <c r="I80" s="55">
        <v>0</v>
      </c>
      <c r="J80" s="55">
        <v>41593</v>
      </c>
      <c r="K80" s="55">
        <v>94794</v>
      </c>
      <c r="L80" s="55">
        <v>0</v>
      </c>
      <c r="M80" s="55">
        <v>1579688</v>
      </c>
      <c r="N80" s="55">
        <v>275</v>
      </c>
      <c r="O80" s="55">
        <v>6795672</v>
      </c>
      <c r="P80" s="55">
        <v>121233</v>
      </c>
      <c r="Q80" s="55">
        <v>666634</v>
      </c>
      <c r="R80" s="55">
        <v>0</v>
      </c>
      <c r="S80" s="55">
        <v>6480</v>
      </c>
      <c r="T80" s="55">
        <v>323843</v>
      </c>
      <c r="U80" s="55">
        <v>0</v>
      </c>
      <c r="V80" s="55">
        <v>5975888</v>
      </c>
      <c r="W80" s="55">
        <v>122480</v>
      </c>
      <c r="X80" s="55">
        <v>4000181</v>
      </c>
      <c r="Y80" s="55">
        <v>5975888</v>
      </c>
      <c r="Z80" s="55">
        <v>157832</v>
      </c>
      <c r="AA80" s="55">
        <v>538369</v>
      </c>
      <c r="AB80" s="55">
        <v>0</v>
      </c>
      <c r="AC80" s="55">
        <v>368699</v>
      </c>
      <c r="AD80" s="55">
        <v>0</v>
      </c>
      <c r="AE80" s="55">
        <v>4162836</v>
      </c>
      <c r="AF80" s="55">
        <v>384130</v>
      </c>
      <c r="AG80" s="55">
        <v>0</v>
      </c>
      <c r="AH80" s="55">
        <v>0</v>
      </c>
      <c r="AI80" s="55">
        <v>0</v>
      </c>
      <c r="AJ80" s="55">
        <v>0</v>
      </c>
      <c r="AK80" s="55">
        <v>0</v>
      </c>
      <c r="AL80" s="3" t="s">
        <v>270</v>
      </c>
    </row>
    <row r="81" spans="1:38" x14ac:dyDescent="0.2">
      <c r="A81" s="2" t="s">
        <v>62</v>
      </c>
      <c r="B81" s="55">
        <v>102338</v>
      </c>
      <c r="C81" s="55">
        <v>136854</v>
      </c>
      <c r="D81" s="55">
        <v>4425702</v>
      </c>
      <c r="E81" s="55"/>
      <c r="F81" s="55">
        <v>758038</v>
      </c>
      <c r="G81" s="55">
        <v>620034</v>
      </c>
      <c r="H81" s="55">
        <v>4412</v>
      </c>
      <c r="I81" s="55">
        <v>0</v>
      </c>
      <c r="J81" s="55">
        <v>99820</v>
      </c>
      <c r="K81" s="55">
        <v>19923</v>
      </c>
      <c r="L81" s="55">
        <v>1025363</v>
      </c>
      <c r="M81" s="55">
        <v>-104033</v>
      </c>
      <c r="N81" s="55">
        <v>3798</v>
      </c>
      <c r="O81" s="55">
        <v>-7221</v>
      </c>
      <c r="P81" s="55">
        <v>291950</v>
      </c>
      <c r="Q81" s="55">
        <v>208366</v>
      </c>
      <c r="R81" s="55">
        <v>442416</v>
      </c>
      <c r="S81" s="55">
        <v>14080</v>
      </c>
      <c r="T81" s="55">
        <v>-85793</v>
      </c>
      <c r="U81" s="55">
        <v>8900</v>
      </c>
      <c r="V81" s="55">
        <v>619487</v>
      </c>
      <c r="W81" s="55">
        <v>19042</v>
      </c>
      <c r="X81" s="55">
        <v>1534654</v>
      </c>
      <c r="Y81" s="55">
        <v>619486</v>
      </c>
      <c r="Z81" s="55">
        <v>288217</v>
      </c>
      <c r="AA81" s="55">
        <v>103828</v>
      </c>
      <c r="AB81" s="55">
        <v>0</v>
      </c>
      <c r="AC81" s="55">
        <v>221301</v>
      </c>
      <c r="AD81" s="55">
        <v>388</v>
      </c>
      <c r="AE81" s="55">
        <v>581494</v>
      </c>
      <c r="AF81" s="55">
        <v>2164155</v>
      </c>
      <c r="AG81" s="55">
        <v>70000</v>
      </c>
      <c r="AH81" s="55">
        <v>0</v>
      </c>
      <c r="AI81" s="55">
        <v>24171</v>
      </c>
      <c r="AJ81" s="55">
        <v>230459</v>
      </c>
      <c r="AK81" s="55">
        <v>0</v>
      </c>
      <c r="AL81" s="3" t="s">
        <v>271</v>
      </c>
    </row>
    <row r="82" spans="1:38" x14ac:dyDescent="0.2">
      <c r="A82" s="2" t="s">
        <v>61</v>
      </c>
      <c r="B82" s="55">
        <v>113071</v>
      </c>
      <c r="C82" s="55">
        <v>447981</v>
      </c>
      <c r="D82" s="55">
        <v>949212</v>
      </c>
      <c r="E82" s="55"/>
      <c r="F82" s="55">
        <v>302679</v>
      </c>
      <c r="G82" s="55">
        <v>509329</v>
      </c>
      <c r="H82" s="55">
        <v>53012</v>
      </c>
      <c r="I82" s="55">
        <v>271020</v>
      </c>
      <c r="J82" s="55">
        <v>79949</v>
      </c>
      <c r="K82" s="55">
        <v>138521</v>
      </c>
      <c r="L82" s="55">
        <v>655829</v>
      </c>
      <c r="M82" s="55">
        <v>202782</v>
      </c>
      <c r="N82" s="55">
        <v>22682</v>
      </c>
      <c r="O82" s="55">
        <v>950484</v>
      </c>
      <c r="P82" s="55">
        <v>257004</v>
      </c>
      <c r="Q82" s="55">
        <v>228445</v>
      </c>
      <c r="R82" s="55">
        <v>194543</v>
      </c>
      <c r="S82" s="55">
        <v>40727</v>
      </c>
      <c r="T82" s="55">
        <v>124667</v>
      </c>
      <c r="U82" s="55">
        <v>132148</v>
      </c>
      <c r="V82" s="55">
        <v>1104231</v>
      </c>
      <c r="W82" s="55">
        <v>60464</v>
      </c>
      <c r="X82" s="55">
        <v>603917</v>
      </c>
      <c r="Y82" s="55">
        <v>1217958</v>
      </c>
      <c r="Z82" s="55">
        <v>122453</v>
      </c>
      <c r="AA82" s="55">
        <v>304213</v>
      </c>
      <c r="AB82" s="55">
        <v>31239</v>
      </c>
      <c r="AC82" s="55">
        <v>81610</v>
      </c>
      <c r="AD82" s="55">
        <v>126364</v>
      </c>
      <c r="AE82" s="55">
        <v>201571.87</v>
      </c>
      <c r="AF82" s="55">
        <v>360884</v>
      </c>
      <c r="AG82" s="55">
        <v>50794</v>
      </c>
      <c r="AH82" s="55">
        <v>179066</v>
      </c>
      <c r="AI82" s="55">
        <v>66074</v>
      </c>
      <c r="AJ82" s="55">
        <v>95535</v>
      </c>
      <c r="AK82" s="55">
        <v>26516</v>
      </c>
      <c r="AL82" s="3" t="s">
        <v>272</v>
      </c>
    </row>
    <row r="83" spans="1:38" x14ac:dyDescent="0.2">
      <c r="A83" s="2" t="s">
        <v>60</v>
      </c>
      <c r="B83" s="55">
        <v>91326</v>
      </c>
      <c r="C83" s="55">
        <v>10133</v>
      </c>
      <c r="D83" s="55">
        <v>7792</v>
      </c>
      <c r="E83" s="55"/>
      <c r="F83" s="55">
        <v>31397</v>
      </c>
      <c r="G83" s="55">
        <v>513924</v>
      </c>
      <c r="H83" s="55">
        <v>0</v>
      </c>
      <c r="I83" s="55">
        <v>10760</v>
      </c>
      <c r="J83" s="55">
        <v>0</v>
      </c>
      <c r="K83" s="55">
        <v>0</v>
      </c>
      <c r="L83" s="55">
        <v>297310</v>
      </c>
      <c r="M83" s="55">
        <v>0</v>
      </c>
      <c r="N83" s="55">
        <v>214</v>
      </c>
      <c r="O83" s="55">
        <v>1550746</v>
      </c>
      <c r="P83" s="55">
        <v>20550</v>
      </c>
      <c r="Q83" s="55">
        <v>13581</v>
      </c>
      <c r="R83" s="55">
        <v>0</v>
      </c>
      <c r="S83" s="55">
        <v>0</v>
      </c>
      <c r="T83" s="55">
        <v>0</v>
      </c>
      <c r="U83" s="55">
        <v>75579</v>
      </c>
      <c r="V83" s="55">
        <v>0</v>
      </c>
      <c r="W83" s="55">
        <v>67477</v>
      </c>
      <c r="X83" s="55">
        <v>18484</v>
      </c>
      <c r="Y83" s="55">
        <v>61481</v>
      </c>
      <c r="Z83" s="55">
        <v>1148</v>
      </c>
      <c r="AA83" s="55">
        <v>63517</v>
      </c>
      <c r="AB83" s="55">
        <v>40000</v>
      </c>
      <c r="AC83" s="55">
        <v>159134</v>
      </c>
      <c r="AD83" s="55">
        <v>0</v>
      </c>
      <c r="AE83" s="55">
        <v>90992.320000000007</v>
      </c>
      <c r="AF83" s="55">
        <v>74138</v>
      </c>
      <c r="AG83" s="55">
        <v>0</v>
      </c>
      <c r="AH83" s="55">
        <v>0</v>
      </c>
      <c r="AI83" s="55">
        <v>0</v>
      </c>
      <c r="AJ83" s="55">
        <v>0</v>
      </c>
      <c r="AK83" s="55">
        <v>0</v>
      </c>
      <c r="AL83" s="3" t="s">
        <v>273</v>
      </c>
    </row>
    <row r="84" spans="1:38" x14ac:dyDescent="0.2">
      <c r="A84" s="2" t="s">
        <v>59</v>
      </c>
      <c r="B84" s="55">
        <v>40112</v>
      </c>
      <c r="C84" s="55">
        <v>0</v>
      </c>
      <c r="D84" s="55">
        <v>153951</v>
      </c>
      <c r="E84" s="55"/>
      <c r="F84" s="55">
        <v>48044</v>
      </c>
      <c r="G84" s="55">
        <v>210000</v>
      </c>
      <c r="H84" s="55">
        <v>0</v>
      </c>
      <c r="I84" s="55">
        <v>2794</v>
      </c>
      <c r="J84" s="55">
        <v>479</v>
      </c>
      <c r="K84" s="55">
        <v>0</v>
      </c>
      <c r="L84" s="55">
        <v>272453</v>
      </c>
      <c r="M84" s="55">
        <v>0</v>
      </c>
      <c r="N84" s="55">
        <v>28913</v>
      </c>
      <c r="O84" s="55">
        <v>680666</v>
      </c>
      <c r="P84" s="55">
        <v>0</v>
      </c>
      <c r="Q84" s="55">
        <v>0</v>
      </c>
      <c r="R84" s="55">
        <v>3326</v>
      </c>
      <c r="S84" s="55">
        <v>0</v>
      </c>
      <c r="T84" s="55">
        <v>0</v>
      </c>
      <c r="U84" s="55">
        <v>0</v>
      </c>
      <c r="V84" s="55">
        <v>2022358</v>
      </c>
      <c r="W84" s="55">
        <v>41400</v>
      </c>
      <c r="X84" s="55">
        <v>434235</v>
      </c>
      <c r="Y84" s="55">
        <v>2000000</v>
      </c>
      <c r="Z84" s="55">
        <v>26942</v>
      </c>
      <c r="AA84" s="55">
        <v>96732</v>
      </c>
      <c r="AB84" s="55">
        <v>0</v>
      </c>
      <c r="AC84" s="55">
        <v>0</v>
      </c>
      <c r="AD84" s="55">
        <v>0</v>
      </c>
      <c r="AE84" s="55">
        <v>118320.19</v>
      </c>
      <c r="AF84" s="55">
        <v>71548</v>
      </c>
      <c r="AG84" s="55">
        <v>0</v>
      </c>
      <c r="AH84" s="55">
        <v>61131</v>
      </c>
      <c r="AI84" s="55">
        <v>0</v>
      </c>
      <c r="AJ84" s="55">
        <v>0</v>
      </c>
      <c r="AK84" s="55">
        <v>0</v>
      </c>
      <c r="AL84" s="3" t="s">
        <v>274</v>
      </c>
    </row>
    <row r="85" spans="1:38" x14ac:dyDescent="0.2">
      <c r="A85" s="2" t="s">
        <v>58</v>
      </c>
      <c r="B85" s="55">
        <v>0</v>
      </c>
      <c r="C85" s="55">
        <v>0</v>
      </c>
      <c r="D85" s="55">
        <v>0</v>
      </c>
      <c r="E85" s="55"/>
      <c r="F85" s="55">
        <v>-6273</v>
      </c>
      <c r="G85" s="55">
        <v>-220957</v>
      </c>
      <c r="H85" s="55">
        <v>-870</v>
      </c>
      <c r="I85" s="55">
        <v>88690</v>
      </c>
      <c r="J85" s="55">
        <v>118042</v>
      </c>
      <c r="K85" s="55">
        <v>0</v>
      </c>
      <c r="L85" s="55">
        <v>0</v>
      </c>
      <c r="M85" s="55">
        <v>92816</v>
      </c>
      <c r="N85" s="55">
        <v>0</v>
      </c>
      <c r="O85" s="55">
        <v>0</v>
      </c>
      <c r="P85" s="55">
        <v>0</v>
      </c>
      <c r="Q85" s="55">
        <v>0</v>
      </c>
      <c r="R85" s="55">
        <v>0</v>
      </c>
      <c r="S85" s="55">
        <v>0</v>
      </c>
      <c r="T85" s="55">
        <v>83</v>
      </c>
      <c r="U85" s="55">
        <v>74173</v>
      </c>
      <c r="V85" s="55">
        <v>0</v>
      </c>
      <c r="W85" s="55">
        <v>0</v>
      </c>
      <c r="X85" s="55">
        <v>5682</v>
      </c>
      <c r="Y85" s="55">
        <v>-1525</v>
      </c>
      <c r="Z85" s="55">
        <v>0</v>
      </c>
      <c r="AA85" s="55">
        <v>-116643</v>
      </c>
      <c r="AB85" s="55">
        <v>0</v>
      </c>
      <c r="AC85" s="55">
        <v>0</v>
      </c>
      <c r="AD85" s="55">
        <v>0</v>
      </c>
      <c r="AE85" s="55">
        <v>0</v>
      </c>
      <c r="AF85" s="55">
        <v>0</v>
      </c>
      <c r="AG85" s="55">
        <v>0</v>
      </c>
      <c r="AH85" s="55">
        <v>-34417</v>
      </c>
      <c r="AI85" s="55">
        <v>0</v>
      </c>
      <c r="AJ85" s="55">
        <v>0</v>
      </c>
      <c r="AK85" s="55">
        <v>0</v>
      </c>
      <c r="AL85" s="3" t="s">
        <v>275</v>
      </c>
    </row>
    <row r="86" spans="1:38" x14ac:dyDescent="0.2">
      <c r="A86" s="2" t="s">
        <v>57</v>
      </c>
      <c r="B86" s="55">
        <v>0</v>
      </c>
      <c r="C86" s="55">
        <v>0</v>
      </c>
      <c r="D86" s="55">
        <v>0</v>
      </c>
      <c r="E86" s="55"/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223762</v>
      </c>
      <c r="M86" s="55">
        <v>374689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v>0</v>
      </c>
      <c r="T86" s="55">
        <v>0</v>
      </c>
      <c r="U86" s="55">
        <v>0</v>
      </c>
      <c r="V86" s="55">
        <v>0</v>
      </c>
      <c r="W86" s="55">
        <v>2550</v>
      </c>
      <c r="X86" s="55">
        <v>0</v>
      </c>
      <c r="Y86" s="55">
        <v>0</v>
      </c>
      <c r="Z86" s="55">
        <v>0</v>
      </c>
      <c r="AA86" s="55">
        <v>0</v>
      </c>
      <c r="AB86" s="55">
        <v>0</v>
      </c>
      <c r="AC86" s="55">
        <v>0</v>
      </c>
      <c r="AD86" s="55">
        <v>111526</v>
      </c>
      <c r="AE86" s="55">
        <v>0</v>
      </c>
      <c r="AF86" s="55">
        <v>0</v>
      </c>
      <c r="AG86" s="55">
        <v>0</v>
      </c>
      <c r="AH86" s="55">
        <v>46103</v>
      </c>
      <c r="AI86" s="55">
        <v>0</v>
      </c>
      <c r="AJ86" s="55">
        <v>0</v>
      </c>
      <c r="AK86" s="55">
        <v>0</v>
      </c>
      <c r="AL86" s="3" t="s">
        <v>276</v>
      </c>
    </row>
    <row r="87" spans="1:38" x14ac:dyDescent="0.2">
      <c r="A87" s="2" t="s">
        <v>56</v>
      </c>
      <c r="B87" s="55">
        <v>0</v>
      </c>
      <c r="C87" s="55">
        <v>0</v>
      </c>
      <c r="D87" s="55">
        <v>0</v>
      </c>
      <c r="E87" s="55"/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55">
        <v>0</v>
      </c>
      <c r="T87" s="55">
        <v>-3659</v>
      </c>
      <c r="U87" s="55">
        <v>0</v>
      </c>
      <c r="V87" s="55">
        <v>0</v>
      </c>
      <c r="W87" s="55">
        <v>0</v>
      </c>
      <c r="X87" s="55">
        <v>0</v>
      </c>
      <c r="Y87" s="55">
        <v>0</v>
      </c>
      <c r="Z87" s="55">
        <v>0</v>
      </c>
      <c r="AA87" s="55">
        <v>0</v>
      </c>
      <c r="AB87" s="55">
        <v>0</v>
      </c>
      <c r="AC87" s="55">
        <v>0</v>
      </c>
      <c r="AD87" s="55">
        <v>0</v>
      </c>
      <c r="AE87" s="55">
        <v>0</v>
      </c>
      <c r="AF87" s="55">
        <v>0</v>
      </c>
      <c r="AG87" s="55">
        <v>0</v>
      </c>
      <c r="AH87" s="55">
        <v>0</v>
      </c>
      <c r="AI87" s="55">
        <v>0</v>
      </c>
      <c r="AJ87" s="55">
        <v>0</v>
      </c>
      <c r="AK87" s="55">
        <v>0</v>
      </c>
      <c r="AL87" s="3" t="s">
        <v>277</v>
      </c>
    </row>
    <row r="88" spans="1:38" x14ac:dyDescent="0.2">
      <c r="A88" s="2" t="s">
        <v>55</v>
      </c>
      <c r="B88" s="55">
        <v>40481</v>
      </c>
      <c r="C88" s="55">
        <v>-300994</v>
      </c>
      <c r="D88" s="55">
        <v>3330331</v>
      </c>
      <c r="E88" s="55"/>
      <c r="F88" s="55">
        <v>432439</v>
      </c>
      <c r="G88" s="55">
        <v>193672</v>
      </c>
      <c r="H88" s="55">
        <v>-49470</v>
      </c>
      <c r="I88" s="55">
        <v>-174364</v>
      </c>
      <c r="J88" s="55">
        <v>137434</v>
      </c>
      <c r="K88" s="55">
        <v>-118598</v>
      </c>
      <c r="L88" s="55">
        <v>618153</v>
      </c>
      <c r="M88" s="55">
        <v>160690</v>
      </c>
      <c r="N88" s="55">
        <v>-47583</v>
      </c>
      <c r="O88" s="55">
        <v>-87625</v>
      </c>
      <c r="P88" s="55">
        <v>55496</v>
      </c>
      <c r="Q88" s="55">
        <v>-6498</v>
      </c>
      <c r="R88" s="55">
        <v>244547</v>
      </c>
      <c r="S88" s="55">
        <v>-26647</v>
      </c>
      <c r="T88" s="55">
        <v>-214036</v>
      </c>
      <c r="U88" s="55">
        <v>26504</v>
      </c>
      <c r="V88" s="55">
        <v>-2507102</v>
      </c>
      <c r="W88" s="55">
        <v>-12795</v>
      </c>
      <c r="X88" s="55">
        <v>520668</v>
      </c>
      <c r="Y88" s="55">
        <v>-2538516</v>
      </c>
      <c r="Z88" s="55">
        <v>139970</v>
      </c>
      <c r="AA88" s="55">
        <v>-350243</v>
      </c>
      <c r="AB88" s="55">
        <v>8761</v>
      </c>
      <c r="AC88" s="55">
        <v>298825</v>
      </c>
      <c r="AD88" s="55">
        <v>-14450</v>
      </c>
      <c r="AE88" s="55">
        <v>352594.26</v>
      </c>
      <c r="AF88" s="55">
        <v>1805861</v>
      </c>
      <c r="AG88" s="55">
        <v>19206</v>
      </c>
      <c r="AH88" s="55">
        <v>-228511</v>
      </c>
      <c r="AI88" s="55">
        <v>-41903</v>
      </c>
      <c r="AJ88" s="55">
        <v>134924</v>
      </c>
      <c r="AK88" s="55">
        <v>-26516</v>
      </c>
      <c r="AL88" s="3" t="s">
        <v>278</v>
      </c>
    </row>
    <row r="89" spans="1:38" x14ac:dyDescent="0.2">
      <c r="A89" s="2" t="s">
        <v>54</v>
      </c>
      <c r="B89" s="55">
        <v>0</v>
      </c>
      <c r="C89" s="55">
        <v>65263</v>
      </c>
      <c r="D89" s="55">
        <v>287084</v>
      </c>
      <c r="E89" s="55"/>
      <c r="F89" s="55">
        <v>0</v>
      </c>
      <c r="G89" s="55">
        <v>0</v>
      </c>
      <c r="H89" s="55">
        <v>21000</v>
      </c>
      <c r="I89" s="55">
        <v>0</v>
      </c>
      <c r="J89" s="55">
        <v>0</v>
      </c>
      <c r="K89" s="55">
        <v>0</v>
      </c>
      <c r="L89" s="55">
        <v>0</v>
      </c>
      <c r="M89" s="55">
        <v>16418</v>
      </c>
      <c r="N89" s="55">
        <v>0</v>
      </c>
      <c r="O89" s="55">
        <v>0</v>
      </c>
      <c r="P89" s="55">
        <v>0</v>
      </c>
      <c r="Q89" s="55">
        <v>0</v>
      </c>
      <c r="R89" s="55">
        <v>790</v>
      </c>
      <c r="S89" s="55">
        <v>0</v>
      </c>
      <c r="T89" s="55">
        <v>0</v>
      </c>
      <c r="U89" s="55">
        <v>47699</v>
      </c>
      <c r="V89" s="55">
        <v>0</v>
      </c>
      <c r="W89" s="55">
        <v>0</v>
      </c>
      <c r="X89" s="55">
        <v>199020</v>
      </c>
      <c r="Y89" s="55">
        <v>0</v>
      </c>
      <c r="Z89" s="55">
        <v>0</v>
      </c>
      <c r="AA89" s="55">
        <v>26119</v>
      </c>
      <c r="AB89" s="55">
        <v>0</v>
      </c>
      <c r="AC89" s="55">
        <v>0</v>
      </c>
      <c r="AD89" s="55">
        <v>0</v>
      </c>
      <c r="AE89" s="55">
        <v>53222.74</v>
      </c>
      <c r="AF89" s="55">
        <v>13388</v>
      </c>
      <c r="AG89" s="55">
        <v>0</v>
      </c>
      <c r="AH89" s="55">
        <v>0</v>
      </c>
      <c r="AI89" s="55">
        <v>0</v>
      </c>
      <c r="AJ89" s="55">
        <v>0</v>
      </c>
      <c r="AK89" s="55">
        <v>211</v>
      </c>
      <c r="AL89" s="3" t="s">
        <v>279</v>
      </c>
    </row>
    <row r="90" spans="1:38" x14ac:dyDescent="0.2">
      <c r="A90" s="2" t="s">
        <v>53</v>
      </c>
      <c r="B90" s="55">
        <v>0</v>
      </c>
      <c r="C90" s="55">
        <v>0</v>
      </c>
      <c r="D90" s="55">
        <v>817351</v>
      </c>
      <c r="E90" s="55"/>
      <c r="F90" s="55">
        <v>0</v>
      </c>
      <c r="G90" s="55">
        <v>37249</v>
      </c>
      <c r="H90" s="55">
        <v>0</v>
      </c>
      <c r="I90" s="55">
        <v>247769</v>
      </c>
      <c r="J90" s="55">
        <v>0</v>
      </c>
      <c r="K90" s="55">
        <v>104658</v>
      </c>
      <c r="L90" s="55">
        <v>0</v>
      </c>
      <c r="M90" s="55">
        <v>0</v>
      </c>
      <c r="N90" s="55">
        <v>0</v>
      </c>
      <c r="O90" s="55">
        <v>0</v>
      </c>
      <c r="P90" s="55">
        <v>107059</v>
      </c>
      <c r="Q90" s="55">
        <v>0</v>
      </c>
      <c r="R90" s="55">
        <v>1052</v>
      </c>
      <c r="S90" s="55">
        <v>0</v>
      </c>
      <c r="T90" s="55">
        <v>0</v>
      </c>
      <c r="U90" s="55">
        <v>0</v>
      </c>
      <c r="V90" s="55">
        <v>1332895</v>
      </c>
      <c r="W90" s="55">
        <v>0</v>
      </c>
      <c r="X90" s="55">
        <v>26193</v>
      </c>
      <c r="Y90" s="55">
        <v>1332946</v>
      </c>
      <c r="Z90" s="55">
        <v>0</v>
      </c>
      <c r="AA90" s="55">
        <v>0</v>
      </c>
      <c r="AB90" s="55">
        <v>0</v>
      </c>
      <c r="AC90" s="55">
        <v>0</v>
      </c>
      <c r="AD90" s="55">
        <v>0</v>
      </c>
      <c r="AE90" s="55">
        <v>123249</v>
      </c>
      <c r="AF90" s="55">
        <v>199123</v>
      </c>
      <c r="AG90" s="55">
        <v>0</v>
      </c>
      <c r="AH90" s="55">
        <v>0</v>
      </c>
      <c r="AI90" s="55">
        <v>0</v>
      </c>
      <c r="AJ90" s="55">
        <v>0</v>
      </c>
      <c r="AK90" s="55">
        <v>0</v>
      </c>
      <c r="AL90" s="3" t="s">
        <v>280</v>
      </c>
    </row>
    <row r="91" spans="1:38" x14ac:dyDescent="0.2">
      <c r="A91" s="2" t="s">
        <v>52</v>
      </c>
      <c r="B91" s="55">
        <v>0</v>
      </c>
      <c r="C91" s="55">
        <v>0</v>
      </c>
      <c r="D91" s="55">
        <v>0</v>
      </c>
      <c r="E91" s="55"/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  <c r="Q91" s="55">
        <v>0</v>
      </c>
      <c r="R91" s="55">
        <v>0</v>
      </c>
      <c r="S91" s="55">
        <v>0</v>
      </c>
      <c r="T91" s="55">
        <v>0</v>
      </c>
      <c r="U91" s="55">
        <v>0</v>
      </c>
      <c r="V91" s="55">
        <v>0</v>
      </c>
      <c r="W91" s="55">
        <v>0</v>
      </c>
      <c r="X91" s="55">
        <v>0</v>
      </c>
      <c r="Y91" s="55">
        <v>287290</v>
      </c>
      <c r="Z91" s="55">
        <v>0</v>
      </c>
      <c r="AA91" s="55">
        <v>0</v>
      </c>
      <c r="AB91" s="55">
        <v>0</v>
      </c>
      <c r="AC91" s="55">
        <v>0</v>
      </c>
      <c r="AD91" s="55">
        <v>75085</v>
      </c>
      <c r="AE91" s="55">
        <v>0</v>
      </c>
      <c r="AF91" s="55">
        <v>0</v>
      </c>
      <c r="AG91" s="55">
        <v>0</v>
      </c>
      <c r="AH91" s="55">
        <v>0</v>
      </c>
      <c r="AI91" s="55">
        <v>0</v>
      </c>
      <c r="AJ91" s="55">
        <v>0</v>
      </c>
      <c r="AK91" s="55">
        <v>0</v>
      </c>
      <c r="AL91" s="3" t="s">
        <v>281</v>
      </c>
    </row>
    <row r="92" spans="1:38" x14ac:dyDescent="0.2">
      <c r="A92" s="2" t="s">
        <v>51</v>
      </c>
      <c r="B92" s="55">
        <v>0</v>
      </c>
      <c r="C92" s="55">
        <v>0</v>
      </c>
      <c r="D92" s="55">
        <v>0</v>
      </c>
      <c r="E92" s="55"/>
      <c r="F92" s="55">
        <v>0</v>
      </c>
      <c r="G92" s="55">
        <v>0</v>
      </c>
      <c r="H92" s="55">
        <v>-28198</v>
      </c>
      <c r="I92" s="55">
        <v>-33849</v>
      </c>
      <c r="J92" s="55">
        <v>0</v>
      </c>
      <c r="K92" s="55">
        <v>0</v>
      </c>
      <c r="L92" s="55">
        <v>-3886</v>
      </c>
      <c r="M92" s="55">
        <v>0</v>
      </c>
      <c r="N92" s="55">
        <v>0</v>
      </c>
      <c r="O92" s="55">
        <v>0</v>
      </c>
      <c r="P92" s="55">
        <v>0</v>
      </c>
      <c r="Q92" s="55">
        <v>145879</v>
      </c>
      <c r="R92" s="55">
        <v>0</v>
      </c>
      <c r="S92" s="55">
        <v>0</v>
      </c>
      <c r="T92" s="55">
        <v>0</v>
      </c>
      <c r="U92" s="55">
        <v>0</v>
      </c>
      <c r="V92" s="55">
        <v>0</v>
      </c>
      <c r="W92" s="55">
        <v>0</v>
      </c>
      <c r="X92" s="55">
        <v>174848</v>
      </c>
      <c r="Y92" s="55">
        <v>0</v>
      </c>
      <c r="Z92" s="55">
        <v>0</v>
      </c>
      <c r="AA92" s="55">
        <v>0</v>
      </c>
      <c r="AB92" s="55">
        <v>0</v>
      </c>
      <c r="AC92" s="55">
        <v>0</v>
      </c>
      <c r="AD92" s="55">
        <v>0</v>
      </c>
      <c r="AE92" s="55">
        <v>0</v>
      </c>
      <c r="AF92" s="55">
        <v>0</v>
      </c>
      <c r="AG92" s="55">
        <v>0</v>
      </c>
      <c r="AH92" s="55">
        <v>0</v>
      </c>
      <c r="AI92" s="55">
        <v>-3556275</v>
      </c>
      <c r="AJ92" s="55">
        <v>0</v>
      </c>
      <c r="AK92" s="55">
        <v>0</v>
      </c>
      <c r="AL92" s="3" t="s">
        <v>282</v>
      </c>
    </row>
    <row r="93" spans="1:38" x14ac:dyDescent="0.2">
      <c r="A93" s="2" t="s">
        <v>50</v>
      </c>
      <c r="B93" s="55">
        <v>40481</v>
      </c>
      <c r="C93" s="55">
        <v>-235731</v>
      </c>
      <c r="D93" s="55">
        <v>2800064</v>
      </c>
      <c r="E93" s="55"/>
      <c r="F93" s="55">
        <v>432439</v>
      </c>
      <c r="G93" s="55">
        <v>156423</v>
      </c>
      <c r="H93" s="55">
        <v>-56668</v>
      </c>
      <c r="I93" s="55">
        <v>-455982</v>
      </c>
      <c r="J93" s="55">
        <v>137434</v>
      </c>
      <c r="K93" s="55">
        <v>-223256</v>
      </c>
      <c r="L93" s="55">
        <v>614267</v>
      </c>
      <c r="M93" s="55">
        <v>177108</v>
      </c>
      <c r="N93" s="55">
        <v>-47583</v>
      </c>
      <c r="O93" s="55">
        <v>-87625</v>
      </c>
      <c r="P93" s="55">
        <v>-51563</v>
      </c>
      <c r="Q93" s="55">
        <v>139381</v>
      </c>
      <c r="R93" s="55">
        <v>244285</v>
      </c>
      <c r="S93" s="55">
        <v>-26647</v>
      </c>
      <c r="T93" s="55">
        <v>-214036</v>
      </c>
      <c r="U93" s="55">
        <v>74203</v>
      </c>
      <c r="V93" s="56">
        <v>-3839997</v>
      </c>
      <c r="W93" s="55">
        <v>-12795</v>
      </c>
      <c r="X93" s="55">
        <v>868343</v>
      </c>
      <c r="Y93" s="55">
        <v>-4158752</v>
      </c>
      <c r="Z93" s="55">
        <v>139970</v>
      </c>
      <c r="AA93" s="55">
        <v>-324124</v>
      </c>
      <c r="AB93" s="55">
        <v>8761</v>
      </c>
      <c r="AC93" s="55">
        <v>298825</v>
      </c>
      <c r="AD93" s="55">
        <v>-89535</v>
      </c>
      <c r="AE93" s="55">
        <v>282568</v>
      </c>
      <c r="AF93" s="55">
        <v>1620126</v>
      </c>
      <c r="AG93" s="55">
        <v>19206</v>
      </c>
      <c r="AH93" s="55">
        <v>-228511</v>
      </c>
      <c r="AI93" s="55">
        <v>-3598178</v>
      </c>
      <c r="AJ93" s="55">
        <v>134924</v>
      </c>
      <c r="AK93" s="55">
        <v>-26305</v>
      </c>
      <c r="AL93" s="3" t="s">
        <v>283</v>
      </c>
    </row>
    <row r="94" spans="1:38" x14ac:dyDescent="0.2">
      <c r="A94" s="2" t="s">
        <v>49</v>
      </c>
      <c r="B94" s="55">
        <v>6307</v>
      </c>
      <c r="C94" s="55">
        <v>5111</v>
      </c>
      <c r="D94" s="55">
        <v>286017</v>
      </c>
      <c r="E94" s="55"/>
      <c r="F94" s="55">
        <v>92476</v>
      </c>
      <c r="G94" s="55">
        <v>18952</v>
      </c>
      <c r="H94" s="55">
        <v>0</v>
      </c>
      <c r="I94" s="55">
        <v>0</v>
      </c>
      <c r="J94" s="55">
        <v>2584</v>
      </c>
      <c r="K94" s="55">
        <v>0</v>
      </c>
      <c r="L94" s="55">
        <v>87926</v>
      </c>
      <c r="M94" s="55">
        <v>0</v>
      </c>
      <c r="N94" s="55">
        <v>0</v>
      </c>
      <c r="O94" s="55">
        <v>0</v>
      </c>
      <c r="P94" s="55">
        <v>0</v>
      </c>
      <c r="Q94" s="55">
        <v>34116</v>
      </c>
      <c r="R94" s="55">
        <v>40856</v>
      </c>
      <c r="S94" s="55">
        <v>0</v>
      </c>
      <c r="T94" s="55">
        <v>0</v>
      </c>
      <c r="U94" s="55">
        <v>1324</v>
      </c>
      <c r="V94" s="56">
        <v>-798160</v>
      </c>
      <c r="W94" s="55">
        <v>0</v>
      </c>
      <c r="X94" s="55">
        <v>226089</v>
      </c>
      <c r="Y94" s="55">
        <v>-796734</v>
      </c>
      <c r="Z94" s="55">
        <v>63988</v>
      </c>
      <c r="AA94" s="55">
        <v>0</v>
      </c>
      <c r="AB94" s="55">
        <v>0</v>
      </c>
      <c r="AC94" s="55">
        <v>24936</v>
      </c>
      <c r="AD94" s="55">
        <v>0</v>
      </c>
      <c r="AE94" s="55">
        <v>53311</v>
      </c>
      <c r="AF94" s="55">
        <v>186593</v>
      </c>
      <c r="AG94" s="55">
        <v>0</v>
      </c>
      <c r="AH94" s="55">
        <v>0</v>
      </c>
      <c r="AI94" s="55">
        <v>0</v>
      </c>
      <c r="AJ94" s="55">
        <v>19823</v>
      </c>
      <c r="AK94" s="55">
        <v>0</v>
      </c>
      <c r="AL94" s="3" t="s">
        <v>284</v>
      </c>
    </row>
    <row r="95" spans="1:38" x14ac:dyDescent="0.2">
      <c r="A95" s="2" t="s">
        <v>48</v>
      </c>
      <c r="B95" s="55">
        <v>34174</v>
      </c>
      <c r="C95" s="55">
        <v>-240842</v>
      </c>
      <c r="D95" s="55">
        <v>2514047</v>
      </c>
      <c r="E95" s="55"/>
      <c r="F95" s="55">
        <v>339963</v>
      </c>
      <c r="G95" s="55">
        <v>137471</v>
      </c>
      <c r="H95" s="55">
        <v>-56668</v>
      </c>
      <c r="I95" s="55">
        <v>-455982</v>
      </c>
      <c r="J95" s="55">
        <v>134850</v>
      </c>
      <c r="K95" s="55">
        <v>-223256</v>
      </c>
      <c r="L95" s="55">
        <v>526341</v>
      </c>
      <c r="M95" s="55">
        <v>177108</v>
      </c>
      <c r="N95" s="55">
        <v>-47583</v>
      </c>
      <c r="O95" s="55">
        <v>-87625</v>
      </c>
      <c r="P95" s="55">
        <v>-51563</v>
      </c>
      <c r="Q95" s="55">
        <v>105265</v>
      </c>
      <c r="R95" s="55">
        <v>203429</v>
      </c>
      <c r="S95" s="55">
        <v>-26647</v>
      </c>
      <c r="T95" s="55">
        <v>-214036</v>
      </c>
      <c r="U95" s="55">
        <v>72879</v>
      </c>
      <c r="V95" s="56">
        <v>-3041837</v>
      </c>
      <c r="W95" s="55">
        <v>-12795</v>
      </c>
      <c r="X95" s="55">
        <v>642254</v>
      </c>
      <c r="Y95" s="55">
        <v>-3362018</v>
      </c>
      <c r="Z95" s="55">
        <v>75982</v>
      </c>
      <c r="AA95" s="55">
        <v>-324124</v>
      </c>
      <c r="AB95" s="55">
        <v>8761</v>
      </c>
      <c r="AC95" s="55">
        <v>273889</v>
      </c>
      <c r="AD95" s="55">
        <v>-89535</v>
      </c>
      <c r="AE95" s="55">
        <v>229257</v>
      </c>
      <c r="AF95" s="55">
        <v>1433533</v>
      </c>
      <c r="AG95" s="55">
        <v>19206</v>
      </c>
      <c r="AH95" s="55">
        <v>-228511</v>
      </c>
      <c r="AI95" s="55">
        <v>-3598178</v>
      </c>
      <c r="AJ95" s="55">
        <v>115101</v>
      </c>
      <c r="AK95" s="55">
        <v>-26305</v>
      </c>
      <c r="AL95" s="3" t="s">
        <v>285</v>
      </c>
    </row>
    <row r="96" spans="1:38" x14ac:dyDescent="0.2">
      <c r="A96" s="2" t="s">
        <v>47</v>
      </c>
      <c r="B96" s="55">
        <v>0</v>
      </c>
      <c r="C96" s="55">
        <v>0</v>
      </c>
      <c r="D96" s="55">
        <v>0</v>
      </c>
      <c r="E96" s="55"/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v>0</v>
      </c>
      <c r="P96" s="55">
        <v>0</v>
      </c>
      <c r="Q96" s="55">
        <v>0</v>
      </c>
      <c r="R96" s="55">
        <v>0</v>
      </c>
      <c r="S96" s="55">
        <v>0</v>
      </c>
      <c r="T96" s="55">
        <v>0</v>
      </c>
      <c r="U96" s="55">
        <v>0</v>
      </c>
      <c r="V96" s="56">
        <v>-1426</v>
      </c>
      <c r="W96" s="55">
        <v>0</v>
      </c>
      <c r="X96" s="55">
        <v>0</v>
      </c>
      <c r="Y96" s="55">
        <v>0</v>
      </c>
      <c r="Z96" s="55">
        <v>0</v>
      </c>
      <c r="AA96" s="55">
        <v>0</v>
      </c>
      <c r="AB96" s="55">
        <v>0</v>
      </c>
      <c r="AC96" s="55">
        <v>0</v>
      </c>
      <c r="AD96" s="55">
        <v>0</v>
      </c>
      <c r="AE96" s="55">
        <v>0</v>
      </c>
      <c r="AF96" s="55">
        <v>0</v>
      </c>
      <c r="AG96" s="55">
        <v>0</v>
      </c>
      <c r="AH96" s="55">
        <v>0</v>
      </c>
      <c r="AI96" s="55">
        <v>0</v>
      </c>
      <c r="AJ96" s="55">
        <v>0</v>
      </c>
      <c r="AK96" s="55">
        <v>0</v>
      </c>
      <c r="AL96" s="3" t="s">
        <v>286</v>
      </c>
    </row>
    <row r="97" spans="1:42" s="44" customFormat="1" x14ac:dyDescent="0.2">
      <c r="A97" s="2" t="s">
        <v>46</v>
      </c>
      <c r="B97" s="56">
        <v>34174</v>
      </c>
      <c r="C97" s="56">
        <v>-240842</v>
      </c>
      <c r="D97" s="56">
        <v>2514047</v>
      </c>
      <c r="E97" s="56"/>
      <c r="F97" s="56">
        <v>339963</v>
      </c>
      <c r="G97" s="56">
        <v>137471</v>
      </c>
      <c r="H97" s="56">
        <v>-56668</v>
      </c>
      <c r="I97" s="56">
        <v>-455982</v>
      </c>
      <c r="J97" s="56">
        <v>134850</v>
      </c>
      <c r="K97" s="56">
        <v>-223256</v>
      </c>
      <c r="L97" s="56">
        <v>526341</v>
      </c>
      <c r="M97" s="56">
        <v>177108</v>
      </c>
      <c r="N97" s="56">
        <v>-47583</v>
      </c>
      <c r="O97" s="56">
        <v>-87625</v>
      </c>
      <c r="P97" s="56">
        <v>-51563</v>
      </c>
      <c r="Q97" s="56">
        <v>105265</v>
      </c>
      <c r="R97" s="55">
        <v>203429</v>
      </c>
      <c r="S97" s="56">
        <v>-26647</v>
      </c>
      <c r="T97" s="56">
        <v>-214036</v>
      </c>
      <c r="U97" s="56">
        <v>72879</v>
      </c>
      <c r="V97" s="56">
        <v>-3043263</v>
      </c>
      <c r="W97" s="56">
        <v>-12795</v>
      </c>
      <c r="X97" s="56">
        <v>642254</v>
      </c>
      <c r="Y97" s="56">
        <v>-3362018</v>
      </c>
      <c r="Z97" s="56">
        <v>75982</v>
      </c>
      <c r="AA97" s="56">
        <v>-324124</v>
      </c>
      <c r="AB97" s="56">
        <v>8761</v>
      </c>
      <c r="AC97" s="56">
        <v>273889</v>
      </c>
      <c r="AD97" s="56">
        <v>-89535</v>
      </c>
      <c r="AE97" s="56">
        <v>229257</v>
      </c>
      <c r="AF97" s="56">
        <v>1433533</v>
      </c>
      <c r="AG97" s="55">
        <v>19206</v>
      </c>
      <c r="AH97" s="56">
        <v>-228511</v>
      </c>
      <c r="AI97" s="56">
        <v>-3598178</v>
      </c>
      <c r="AJ97" s="55">
        <v>115101</v>
      </c>
      <c r="AK97" s="56">
        <v>-26305</v>
      </c>
      <c r="AL97" s="43" t="s">
        <v>287</v>
      </c>
      <c r="AP97"/>
    </row>
    <row r="98" spans="1:42" s="44" customFormat="1" x14ac:dyDescent="0.2">
      <c r="A98" s="2" t="s">
        <v>45</v>
      </c>
      <c r="B98" s="56">
        <v>34174</v>
      </c>
      <c r="C98" s="56">
        <v>-250586</v>
      </c>
      <c r="D98" s="56">
        <v>2514047</v>
      </c>
      <c r="E98" s="56"/>
      <c r="F98" s="56">
        <v>339963</v>
      </c>
      <c r="G98" s="56">
        <v>137471</v>
      </c>
      <c r="H98" s="56">
        <v>-56668</v>
      </c>
      <c r="I98" s="56">
        <v>-421012</v>
      </c>
      <c r="J98" s="56">
        <v>134850</v>
      </c>
      <c r="K98" s="56">
        <v>-223256</v>
      </c>
      <c r="L98" s="56">
        <v>526341</v>
      </c>
      <c r="M98" s="56">
        <v>177108</v>
      </c>
      <c r="N98" s="56">
        <v>-47583</v>
      </c>
      <c r="O98" s="56">
        <v>-87625</v>
      </c>
      <c r="P98" s="56">
        <v>-51563</v>
      </c>
      <c r="Q98" s="56">
        <v>105265</v>
      </c>
      <c r="R98" s="55">
        <v>203429</v>
      </c>
      <c r="S98" s="56">
        <v>-26647</v>
      </c>
      <c r="T98" s="56">
        <v>-214036</v>
      </c>
      <c r="U98" s="56">
        <v>72879</v>
      </c>
      <c r="V98" s="56">
        <v>-3043263</v>
      </c>
      <c r="W98" s="56">
        <v>-12795</v>
      </c>
      <c r="X98" s="56">
        <v>637911</v>
      </c>
      <c r="Y98" s="56">
        <v>-1572057</v>
      </c>
      <c r="Z98" s="56">
        <v>75982</v>
      </c>
      <c r="AA98" s="56">
        <v>-324124</v>
      </c>
      <c r="AB98" s="56">
        <v>8761</v>
      </c>
      <c r="AC98" s="56">
        <v>273889</v>
      </c>
      <c r="AD98" s="56">
        <v>-89535</v>
      </c>
      <c r="AE98" s="56">
        <v>229257</v>
      </c>
      <c r="AF98" s="56">
        <v>1433533</v>
      </c>
      <c r="AG98" s="55">
        <v>19206</v>
      </c>
      <c r="AH98" s="56">
        <v>-228511</v>
      </c>
      <c r="AI98" s="56">
        <v>-3598178</v>
      </c>
      <c r="AJ98" s="55">
        <v>115101</v>
      </c>
      <c r="AK98" s="56">
        <v>-26305</v>
      </c>
      <c r="AL98" s="43" t="s">
        <v>288</v>
      </c>
    </row>
    <row r="99" spans="1:42" s="44" customFormat="1" x14ac:dyDescent="0.2">
      <c r="A99" s="2" t="s">
        <v>35</v>
      </c>
      <c r="B99" s="56">
        <v>0</v>
      </c>
      <c r="C99" s="56">
        <v>9744</v>
      </c>
      <c r="D99" s="56">
        <v>0</v>
      </c>
      <c r="E99" s="56"/>
      <c r="F99" s="56">
        <v>0</v>
      </c>
      <c r="G99" s="56">
        <v>0</v>
      </c>
      <c r="H99" s="56">
        <v>0</v>
      </c>
      <c r="I99" s="56">
        <v>-34970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55">
        <v>0</v>
      </c>
      <c r="S99" s="56">
        <v>0</v>
      </c>
      <c r="T99" s="56">
        <v>0</v>
      </c>
      <c r="U99" s="56">
        <v>0</v>
      </c>
      <c r="V99" s="56">
        <v>0</v>
      </c>
      <c r="W99" s="56">
        <v>0</v>
      </c>
      <c r="X99" s="56">
        <v>4343</v>
      </c>
      <c r="Y99" s="56">
        <v>-1789961</v>
      </c>
      <c r="Z99" s="56">
        <v>0</v>
      </c>
      <c r="AA99" s="56">
        <v>0</v>
      </c>
      <c r="AB99" s="56">
        <v>0</v>
      </c>
      <c r="AC99" s="56">
        <v>0</v>
      </c>
      <c r="AD99" s="56">
        <v>0</v>
      </c>
      <c r="AE99" s="56">
        <v>0</v>
      </c>
      <c r="AF99" s="56">
        <v>0</v>
      </c>
      <c r="AG99" s="55">
        <v>0</v>
      </c>
      <c r="AH99" s="56">
        <v>0</v>
      </c>
      <c r="AI99" s="56">
        <v>0</v>
      </c>
      <c r="AJ99" s="55">
        <v>0</v>
      </c>
      <c r="AK99" s="56">
        <v>0</v>
      </c>
      <c r="AL99" s="43" t="s">
        <v>289</v>
      </c>
    </row>
    <row r="100" spans="1:42" x14ac:dyDescent="0.2"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8"/>
      <c r="AP100" s="44"/>
    </row>
    <row r="101" spans="1:42" x14ac:dyDescent="0.2">
      <c r="A101" s="5" t="s">
        <v>155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" t="s">
        <v>156</v>
      </c>
    </row>
    <row r="102" spans="1:42" x14ac:dyDescent="0.2">
      <c r="A102" s="1" t="s">
        <v>16</v>
      </c>
      <c r="B102" s="55">
        <v>38413</v>
      </c>
      <c r="C102" s="55">
        <v>-339552</v>
      </c>
      <c r="D102" s="55">
        <v>6681540</v>
      </c>
      <c r="E102" s="55"/>
      <c r="F102" s="55">
        <v>248310</v>
      </c>
      <c r="G102" s="55">
        <v>1342962</v>
      </c>
      <c r="H102" s="55">
        <v>-38837</v>
      </c>
      <c r="I102" s="55">
        <v>-555931</v>
      </c>
      <c r="J102" s="55">
        <v>98374</v>
      </c>
      <c r="K102" s="55">
        <v>410373</v>
      </c>
      <c r="L102" s="55">
        <v>1529419</v>
      </c>
      <c r="M102" s="55">
        <v>-610632</v>
      </c>
      <c r="N102" s="55">
        <v>-305</v>
      </c>
      <c r="O102" s="55">
        <v>-34356</v>
      </c>
      <c r="P102" s="55">
        <v>90057</v>
      </c>
      <c r="Q102" s="55">
        <v>315900</v>
      </c>
      <c r="R102" s="55">
        <v>-36271</v>
      </c>
      <c r="S102" s="55">
        <v>-35972</v>
      </c>
      <c r="T102" s="55">
        <v>-201356</v>
      </c>
      <c r="U102" s="55">
        <v>-113970</v>
      </c>
      <c r="V102" s="55">
        <v>-6063602</v>
      </c>
      <c r="W102" s="55">
        <v>14324</v>
      </c>
      <c r="X102" s="55">
        <v>2839806</v>
      </c>
      <c r="Y102" s="55">
        <v>-4022419</v>
      </c>
      <c r="Z102" s="55">
        <v>-392962</v>
      </c>
      <c r="AA102" s="55">
        <v>57820</v>
      </c>
      <c r="AB102" s="55">
        <v>-41428</v>
      </c>
      <c r="AC102" s="55">
        <v>361354</v>
      </c>
      <c r="AD102" s="55">
        <v>-35311</v>
      </c>
      <c r="AE102" s="55">
        <v>636117</v>
      </c>
      <c r="AF102" s="55">
        <v>541065</v>
      </c>
      <c r="AG102" s="55">
        <v>3937</v>
      </c>
      <c r="AH102" s="55">
        <v>-265535</v>
      </c>
      <c r="AI102" s="55">
        <v>-32101</v>
      </c>
      <c r="AJ102" s="55">
        <v>73360</v>
      </c>
      <c r="AK102" s="55">
        <v>-16570</v>
      </c>
      <c r="AL102" s="3" t="s">
        <v>290</v>
      </c>
    </row>
    <row r="103" spans="1:42" x14ac:dyDescent="0.2">
      <c r="A103" s="1" t="s">
        <v>17</v>
      </c>
      <c r="B103" s="55">
        <v>-30350</v>
      </c>
      <c r="C103" s="55">
        <v>55607</v>
      </c>
      <c r="D103" s="55">
        <v>-478095</v>
      </c>
      <c r="E103" s="55"/>
      <c r="F103" s="55">
        <v>-594422</v>
      </c>
      <c r="G103" s="55">
        <v>-1319469</v>
      </c>
      <c r="H103" s="55">
        <v>870</v>
      </c>
      <c r="I103" s="55">
        <v>26202</v>
      </c>
      <c r="J103" s="55">
        <v>45889</v>
      </c>
      <c r="K103" s="55">
        <v>-157770</v>
      </c>
      <c r="L103" s="55">
        <v>-1162024</v>
      </c>
      <c r="M103" s="55">
        <v>-27400</v>
      </c>
      <c r="N103" s="55">
        <v>0</v>
      </c>
      <c r="O103" s="55">
        <v>-3316</v>
      </c>
      <c r="P103" s="55">
        <v>249519</v>
      </c>
      <c r="Q103" s="55">
        <v>-101067</v>
      </c>
      <c r="R103" s="55">
        <v>283</v>
      </c>
      <c r="S103" s="55">
        <v>-22500</v>
      </c>
      <c r="T103" s="55">
        <v>176713</v>
      </c>
      <c r="U103" s="55">
        <v>221138</v>
      </c>
      <c r="V103" s="55">
        <v>6328128</v>
      </c>
      <c r="W103" s="55">
        <v>-10311</v>
      </c>
      <c r="X103" s="55">
        <v>1633120</v>
      </c>
      <c r="Y103" s="55">
        <v>6157300</v>
      </c>
      <c r="Z103" s="55">
        <v>0</v>
      </c>
      <c r="AA103" s="55">
        <v>-8665</v>
      </c>
      <c r="AB103" s="55">
        <v>0</v>
      </c>
      <c r="AC103" s="55">
        <v>242803</v>
      </c>
      <c r="AD103" s="55">
        <v>-141519</v>
      </c>
      <c r="AE103" s="55">
        <v>-905826</v>
      </c>
      <c r="AF103" s="55">
        <v>-1051938</v>
      </c>
      <c r="AG103" s="55">
        <v>-2176</v>
      </c>
      <c r="AH103" s="55">
        <v>569868</v>
      </c>
      <c r="AI103" s="55">
        <v>0</v>
      </c>
      <c r="AJ103" s="55">
        <v>0</v>
      </c>
      <c r="AK103" s="55">
        <v>211</v>
      </c>
      <c r="AL103" s="3" t="s">
        <v>291</v>
      </c>
    </row>
    <row r="104" spans="1:42" x14ac:dyDescent="0.2">
      <c r="A104" s="1" t="s">
        <v>18</v>
      </c>
      <c r="B104" s="55">
        <v>-112</v>
      </c>
      <c r="C104" s="55">
        <v>78078</v>
      </c>
      <c r="D104" s="55">
        <v>-4962042</v>
      </c>
      <c r="E104" s="55"/>
      <c r="F104" s="55">
        <v>361135</v>
      </c>
      <c r="G104" s="55">
        <v>-37249</v>
      </c>
      <c r="H104" s="55">
        <v>0</v>
      </c>
      <c r="I104" s="55">
        <v>548559</v>
      </c>
      <c r="J104" s="55">
        <v>0</v>
      </c>
      <c r="K104" s="55">
        <v>-262089</v>
      </c>
      <c r="L104" s="55">
        <v>0</v>
      </c>
      <c r="M104" s="55">
        <v>117187</v>
      </c>
      <c r="N104" s="55">
        <v>0</v>
      </c>
      <c r="O104" s="55">
        <v>0</v>
      </c>
      <c r="P104" s="55">
        <v>-337900</v>
      </c>
      <c r="Q104" s="55">
        <v>0</v>
      </c>
      <c r="R104" s="55">
        <v>-23819</v>
      </c>
      <c r="S104" s="55">
        <v>0</v>
      </c>
      <c r="T104" s="55">
        <v>0</v>
      </c>
      <c r="U104" s="55">
        <v>0</v>
      </c>
      <c r="V104" s="55">
        <v>-131898</v>
      </c>
      <c r="W104" s="55">
        <v>0</v>
      </c>
      <c r="X104" s="55">
        <v>-4131403</v>
      </c>
      <c r="Y104" s="55">
        <v>-2003749</v>
      </c>
      <c r="Z104" s="55">
        <v>0</v>
      </c>
      <c r="AA104" s="55">
        <v>0</v>
      </c>
      <c r="AB104" s="55">
        <v>0</v>
      </c>
      <c r="AC104" s="55">
        <v>-397962</v>
      </c>
      <c r="AD104" s="55">
        <v>0</v>
      </c>
      <c r="AE104" s="55">
        <v>-658291</v>
      </c>
      <c r="AF104" s="55">
        <v>-363481</v>
      </c>
      <c r="AG104" s="55">
        <v>0</v>
      </c>
      <c r="AH104" s="55">
        <v>0</v>
      </c>
      <c r="AI104" s="55">
        <v>32101</v>
      </c>
      <c r="AJ104" s="55">
        <v>-100000</v>
      </c>
      <c r="AK104" s="55">
        <v>0</v>
      </c>
      <c r="AL104" s="3" t="s">
        <v>292</v>
      </c>
    </row>
    <row r="105" spans="1:42" x14ac:dyDescent="0.2">
      <c r="A105" s="1" t="s">
        <v>298</v>
      </c>
      <c r="B105" s="55">
        <v>0</v>
      </c>
      <c r="C105" s="55">
        <v>0</v>
      </c>
      <c r="D105" s="55">
        <v>0</v>
      </c>
      <c r="E105" s="55"/>
      <c r="F105" s="55">
        <v>0</v>
      </c>
      <c r="G105" s="55">
        <v>0</v>
      </c>
      <c r="H105" s="55">
        <v>0</v>
      </c>
      <c r="I105" s="55">
        <v>0</v>
      </c>
      <c r="J105" s="55">
        <v>0</v>
      </c>
      <c r="K105" s="55">
        <v>1</v>
      </c>
      <c r="L105" s="55">
        <v>0</v>
      </c>
      <c r="M105" s="55">
        <v>0</v>
      </c>
      <c r="N105" s="55">
        <v>0</v>
      </c>
      <c r="O105" s="55">
        <v>0</v>
      </c>
      <c r="P105" s="55">
        <v>0</v>
      </c>
      <c r="Q105" s="55">
        <v>0</v>
      </c>
      <c r="R105" s="55">
        <v>0</v>
      </c>
      <c r="S105" s="55">
        <v>0</v>
      </c>
      <c r="T105" s="55">
        <v>0</v>
      </c>
      <c r="U105" s="55">
        <v>0</v>
      </c>
      <c r="V105" s="55">
        <v>0</v>
      </c>
      <c r="W105" s="55">
        <v>0</v>
      </c>
      <c r="X105" s="55">
        <v>0</v>
      </c>
      <c r="Y105" s="55">
        <v>0</v>
      </c>
      <c r="Z105" s="55">
        <v>0</v>
      </c>
      <c r="AA105" s="55">
        <v>0</v>
      </c>
      <c r="AB105" s="55">
        <v>0</v>
      </c>
      <c r="AC105" s="55">
        <v>0</v>
      </c>
      <c r="AD105" s="55">
        <v>0</v>
      </c>
      <c r="AE105" s="55">
        <v>0</v>
      </c>
      <c r="AF105" s="55">
        <v>0</v>
      </c>
      <c r="AG105" s="55">
        <v>0</v>
      </c>
      <c r="AH105" s="55">
        <v>0</v>
      </c>
      <c r="AI105" s="55">
        <v>0</v>
      </c>
      <c r="AJ105" s="55">
        <v>0</v>
      </c>
      <c r="AK105" s="55">
        <v>0</v>
      </c>
      <c r="AL105" s="3" t="s">
        <v>295</v>
      </c>
    </row>
    <row r="106" spans="1:42" x14ac:dyDescent="0.2">
      <c r="A106" s="1" t="s">
        <v>19</v>
      </c>
      <c r="B106" s="55">
        <v>6141</v>
      </c>
      <c r="C106" s="55">
        <v>1383172</v>
      </c>
      <c r="D106" s="55">
        <v>7037651</v>
      </c>
      <c r="E106" s="55"/>
      <c r="F106" s="55">
        <v>34729</v>
      </c>
      <c r="G106" s="55">
        <v>78129</v>
      </c>
      <c r="H106" s="55">
        <v>401362</v>
      </c>
      <c r="I106" s="55">
        <v>34378</v>
      </c>
      <c r="J106" s="55">
        <v>604342</v>
      </c>
      <c r="K106" s="55">
        <v>11020</v>
      </c>
      <c r="L106" s="55">
        <v>105746</v>
      </c>
      <c r="M106" s="55">
        <v>1065849</v>
      </c>
      <c r="N106" s="55">
        <v>1326</v>
      </c>
      <c r="O106" s="55">
        <v>44467</v>
      </c>
      <c r="P106" s="55">
        <v>33763</v>
      </c>
      <c r="Q106" s="55">
        <v>3085541</v>
      </c>
      <c r="R106" s="55">
        <v>164414</v>
      </c>
      <c r="S106" s="55">
        <v>68131</v>
      </c>
      <c r="T106" s="55">
        <v>48314</v>
      </c>
      <c r="U106" s="55">
        <v>704972</v>
      </c>
      <c r="V106" s="55">
        <v>104286</v>
      </c>
      <c r="W106" s="55">
        <v>5493</v>
      </c>
      <c r="X106" s="55">
        <v>321103</v>
      </c>
      <c r="Y106" s="55">
        <v>106288</v>
      </c>
      <c r="Z106" s="55">
        <v>724392</v>
      </c>
      <c r="AA106" s="55">
        <v>303669</v>
      </c>
      <c r="AB106" s="55">
        <v>225508</v>
      </c>
      <c r="AC106" s="55">
        <v>164249</v>
      </c>
      <c r="AD106" s="55">
        <v>268638</v>
      </c>
      <c r="AE106" s="55">
        <v>1858661</v>
      </c>
      <c r="AF106" s="55">
        <v>1243493</v>
      </c>
      <c r="AG106" s="55">
        <v>0</v>
      </c>
      <c r="AH106" s="55">
        <v>73620</v>
      </c>
      <c r="AI106" s="55">
        <v>2874</v>
      </c>
      <c r="AJ106" s="55">
        <v>613657</v>
      </c>
      <c r="AK106" s="55">
        <v>16507</v>
      </c>
      <c r="AL106" s="3" t="s">
        <v>293</v>
      </c>
    </row>
    <row r="107" spans="1:42" x14ac:dyDescent="0.2">
      <c r="A107" s="1" t="s">
        <v>20</v>
      </c>
      <c r="B107" s="55">
        <v>14092</v>
      </c>
      <c r="C107" s="55">
        <v>1177305</v>
      </c>
      <c r="D107" s="55">
        <v>8279054</v>
      </c>
      <c r="E107" s="55"/>
      <c r="F107" s="55">
        <v>49752</v>
      </c>
      <c r="G107" s="55">
        <v>64373</v>
      </c>
      <c r="H107" s="55">
        <v>363395</v>
      </c>
      <c r="I107" s="55">
        <v>53208</v>
      </c>
      <c r="J107" s="55">
        <v>748605</v>
      </c>
      <c r="K107" s="55">
        <v>1535</v>
      </c>
      <c r="L107" s="55">
        <v>473141</v>
      </c>
      <c r="M107" s="55">
        <v>545004</v>
      </c>
      <c r="N107" s="55">
        <v>1021</v>
      </c>
      <c r="O107" s="55">
        <v>6795</v>
      </c>
      <c r="P107" s="55">
        <v>35439</v>
      </c>
      <c r="Q107" s="55">
        <v>3300374</v>
      </c>
      <c r="R107" s="55">
        <v>104607</v>
      </c>
      <c r="S107" s="55">
        <v>9659</v>
      </c>
      <c r="T107" s="55">
        <v>23671</v>
      </c>
      <c r="U107" s="55">
        <v>812140</v>
      </c>
      <c r="V107" s="55">
        <v>236914</v>
      </c>
      <c r="W107" s="55">
        <v>9506</v>
      </c>
      <c r="X107" s="55">
        <v>662626</v>
      </c>
      <c r="Y107" s="55">
        <v>237420</v>
      </c>
      <c r="Z107" s="55">
        <v>331430</v>
      </c>
      <c r="AA107" s="55">
        <v>352824</v>
      </c>
      <c r="AB107" s="55">
        <v>184080</v>
      </c>
      <c r="AC107" s="55">
        <v>370444</v>
      </c>
      <c r="AD107" s="55">
        <v>91808</v>
      </c>
      <c r="AE107" s="55">
        <v>930661</v>
      </c>
      <c r="AF107" s="55">
        <v>369139</v>
      </c>
      <c r="AG107" s="55">
        <v>1761</v>
      </c>
      <c r="AH107" s="55">
        <v>377953</v>
      </c>
      <c r="AI107" s="55">
        <v>2874</v>
      </c>
      <c r="AJ107" s="55">
        <v>587017</v>
      </c>
      <c r="AK107" s="55">
        <v>148</v>
      </c>
      <c r="AL107" s="3" t="s">
        <v>294</v>
      </c>
    </row>
    <row r="108" spans="1:42" x14ac:dyDescent="0.2">
      <c r="A108" s="36"/>
      <c r="AL108" s="37"/>
    </row>
    <row r="109" spans="1:42" x14ac:dyDescent="0.2">
      <c r="AG109" s="48"/>
      <c r="AK109" s="46"/>
    </row>
    <row r="110" spans="1:42" x14ac:dyDescent="0.2">
      <c r="C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G110" s="46"/>
      <c r="AH110" s="46"/>
      <c r="AI110" s="46"/>
      <c r="AJ110" s="46"/>
      <c r="AK110" s="46"/>
      <c r="AL110" s="49"/>
    </row>
    <row r="111" spans="1:42" x14ac:dyDescent="0.2">
      <c r="V111" s="47"/>
      <c r="AG111" s="48"/>
      <c r="AL111" s="49"/>
    </row>
    <row r="112" spans="1:42" x14ac:dyDescent="0.2">
      <c r="V112" s="47"/>
      <c r="AG112" s="48"/>
      <c r="AL112" s="49"/>
    </row>
    <row r="113" spans="22:38" x14ac:dyDescent="0.2">
      <c r="V113" s="47"/>
      <c r="AG113" s="48"/>
      <c r="AL113" s="49"/>
    </row>
    <row r="114" spans="22:38" x14ac:dyDescent="0.2">
      <c r="V114" s="47"/>
      <c r="AG114" s="48"/>
    </row>
    <row r="115" spans="22:38" x14ac:dyDescent="0.2">
      <c r="V115" s="47"/>
      <c r="AG115" s="48"/>
      <c r="AL115" s="50"/>
    </row>
    <row r="116" spans="22:38" x14ac:dyDescent="0.2">
      <c r="V116" s="47"/>
      <c r="AG116" s="48"/>
      <c r="AL116" s="50"/>
    </row>
    <row r="117" spans="22:38" x14ac:dyDescent="0.2">
      <c r="V117" s="47"/>
      <c r="AG117" s="48"/>
    </row>
    <row r="118" spans="22:38" x14ac:dyDescent="0.2">
      <c r="V118" s="47"/>
      <c r="AG118" s="48"/>
    </row>
    <row r="119" spans="22:38" x14ac:dyDescent="0.2">
      <c r="V119" s="47"/>
      <c r="AG119" s="48"/>
    </row>
    <row r="120" spans="22:38" x14ac:dyDescent="0.2">
      <c r="V120" s="47"/>
      <c r="AG120" s="48"/>
    </row>
    <row r="121" spans="22:38" x14ac:dyDescent="0.2">
      <c r="V121" s="47"/>
      <c r="AG121" s="48"/>
    </row>
    <row r="122" spans="22:38" x14ac:dyDescent="0.2">
      <c r="V122" s="47"/>
      <c r="AG122" s="48"/>
    </row>
    <row r="123" spans="22:38" x14ac:dyDescent="0.2">
      <c r="V123" s="47"/>
      <c r="AG123" s="48"/>
    </row>
    <row r="124" spans="22:38" x14ac:dyDescent="0.2">
      <c r="V124" s="47"/>
      <c r="AG124" s="48"/>
    </row>
    <row r="125" spans="22:38" x14ac:dyDescent="0.2">
      <c r="V125" s="47"/>
      <c r="AG125" s="48"/>
    </row>
    <row r="126" spans="22:38" x14ac:dyDescent="0.2">
      <c r="V126" s="47"/>
      <c r="AG126" s="48"/>
    </row>
    <row r="127" spans="22:38" x14ac:dyDescent="0.2">
      <c r="V127" s="47"/>
      <c r="AG127" s="48"/>
    </row>
    <row r="128" spans="22:38" x14ac:dyDescent="0.2">
      <c r="V128" s="47"/>
      <c r="AG128" s="48"/>
    </row>
    <row r="129" spans="22:33" x14ac:dyDescent="0.2">
      <c r="V129" s="47"/>
      <c r="AG129" s="48"/>
    </row>
    <row r="130" spans="22:33" x14ac:dyDescent="0.2">
      <c r="V130" s="47"/>
      <c r="AG130" s="48"/>
    </row>
    <row r="131" spans="22:33" x14ac:dyDescent="0.2">
      <c r="V131" s="47"/>
      <c r="AG131" s="48"/>
    </row>
    <row r="132" spans="22:33" x14ac:dyDescent="0.2">
      <c r="V132" s="47"/>
      <c r="AG132" s="48"/>
    </row>
    <row r="133" spans="22:33" x14ac:dyDescent="0.2">
      <c r="V133" s="47"/>
      <c r="AG133" s="48"/>
    </row>
    <row r="134" spans="22:33" x14ac:dyDescent="0.2">
      <c r="V134" s="47"/>
      <c r="AG134" s="48"/>
    </row>
    <row r="135" spans="22:33" x14ac:dyDescent="0.2">
      <c r="V135" s="47"/>
      <c r="AG135" s="48"/>
    </row>
    <row r="136" spans="22:33" x14ac:dyDescent="0.2">
      <c r="V136" s="47"/>
      <c r="AG136" s="48"/>
    </row>
    <row r="137" spans="22:33" x14ac:dyDescent="0.2">
      <c r="V137" s="47"/>
      <c r="AG137" s="48"/>
    </row>
    <row r="138" spans="22:33" x14ac:dyDescent="0.2">
      <c r="V138" s="47"/>
      <c r="AG138" s="48"/>
    </row>
    <row r="139" spans="22:33" x14ac:dyDescent="0.2">
      <c r="V139" s="47"/>
      <c r="AG139" s="48"/>
    </row>
    <row r="140" spans="22:33" x14ac:dyDescent="0.2">
      <c r="V140" s="47"/>
      <c r="AG140" s="48"/>
    </row>
    <row r="141" spans="22:33" x14ac:dyDescent="0.2">
      <c r="V141" s="47"/>
      <c r="AG141" s="48"/>
    </row>
    <row r="142" spans="22:33" x14ac:dyDescent="0.2">
      <c r="V142" s="47"/>
      <c r="AG142" s="48"/>
    </row>
    <row r="143" spans="22:33" x14ac:dyDescent="0.2">
      <c r="V143" s="47"/>
      <c r="AG143" s="48"/>
    </row>
    <row r="144" spans="22:33" x14ac:dyDescent="0.2">
      <c r="V144" s="47"/>
      <c r="AG144" s="48"/>
    </row>
    <row r="145" spans="22:33" x14ac:dyDescent="0.2">
      <c r="V145" s="47"/>
      <c r="AG145" s="48"/>
    </row>
    <row r="146" spans="22:33" x14ac:dyDescent="0.2">
      <c r="V146" s="47"/>
      <c r="AG146" s="48"/>
    </row>
    <row r="147" spans="22:33" x14ac:dyDescent="0.2">
      <c r="V147" s="47"/>
      <c r="AG147" s="48"/>
    </row>
    <row r="148" spans="22:33" x14ac:dyDescent="0.2">
      <c r="V148" s="47"/>
      <c r="AG148" s="48"/>
    </row>
    <row r="149" spans="22:33" x14ac:dyDescent="0.2">
      <c r="V149" s="47"/>
      <c r="AG149" s="48"/>
    </row>
    <row r="150" spans="22:33" x14ac:dyDescent="0.2">
      <c r="V150" s="47"/>
      <c r="AG150" s="48"/>
    </row>
    <row r="151" spans="22:33" x14ac:dyDescent="0.2">
      <c r="V151" s="47"/>
      <c r="AG151" s="48"/>
    </row>
    <row r="152" spans="22:33" x14ac:dyDescent="0.2">
      <c r="V152" s="47"/>
      <c r="AG152" s="48"/>
    </row>
    <row r="153" spans="22:33" x14ac:dyDescent="0.2">
      <c r="V153" s="47"/>
      <c r="AG153" s="48"/>
    </row>
    <row r="154" spans="22:33" x14ac:dyDescent="0.2">
      <c r="V154" s="47"/>
      <c r="AG154" s="48"/>
    </row>
    <row r="155" spans="22:33" x14ac:dyDescent="0.2">
      <c r="V155" s="47"/>
      <c r="AG155" s="48"/>
    </row>
    <row r="156" spans="22:33" x14ac:dyDescent="0.2">
      <c r="V156" s="47"/>
      <c r="AG156" s="48"/>
    </row>
    <row r="157" spans="22:33" x14ac:dyDescent="0.2">
      <c r="V157" s="47"/>
      <c r="AG157" s="48"/>
    </row>
    <row r="158" spans="22:33" x14ac:dyDescent="0.2">
      <c r="V158" s="47"/>
      <c r="AG158" s="48"/>
    </row>
    <row r="159" spans="22:33" x14ac:dyDescent="0.2">
      <c r="V159" s="47"/>
      <c r="AG159" s="48"/>
    </row>
    <row r="160" spans="22:33" x14ac:dyDescent="0.2">
      <c r="V160" s="47"/>
      <c r="AG160" s="48"/>
    </row>
    <row r="161" spans="22:33" x14ac:dyDescent="0.2">
      <c r="V161" s="47"/>
      <c r="AG161" s="48"/>
    </row>
    <row r="162" spans="22:33" x14ac:dyDescent="0.2">
      <c r="V162" s="47"/>
      <c r="AG162" s="48"/>
    </row>
    <row r="163" spans="22:33" x14ac:dyDescent="0.2">
      <c r="V163" s="47"/>
      <c r="AG163" s="48"/>
    </row>
    <row r="164" spans="22:33" x14ac:dyDescent="0.2">
      <c r="V164" s="47"/>
      <c r="AG164" s="48"/>
    </row>
    <row r="165" spans="22:33" x14ac:dyDescent="0.2">
      <c r="V165" s="47"/>
      <c r="AG165" s="48"/>
    </row>
    <row r="166" spans="22:33" x14ac:dyDescent="0.2">
      <c r="V166" s="47"/>
      <c r="AG166" s="48"/>
    </row>
    <row r="167" spans="22:33" x14ac:dyDescent="0.2">
      <c r="V167" s="47"/>
      <c r="AG167" s="48"/>
    </row>
    <row r="168" spans="22:33" x14ac:dyDescent="0.2">
      <c r="V168" s="47"/>
      <c r="AG168" s="48"/>
    </row>
    <row r="169" spans="22:33" x14ac:dyDescent="0.2">
      <c r="V169" s="47"/>
      <c r="AG169" s="48"/>
    </row>
    <row r="170" spans="22:33" x14ac:dyDescent="0.2">
      <c r="V170" s="47"/>
      <c r="AG170" s="48"/>
    </row>
    <row r="171" spans="22:33" x14ac:dyDescent="0.2">
      <c r="V171" s="47"/>
      <c r="AG171" s="48"/>
    </row>
    <row r="172" spans="22:33" x14ac:dyDescent="0.2">
      <c r="V172" s="47"/>
      <c r="AG172" s="48"/>
    </row>
    <row r="173" spans="22:33" x14ac:dyDescent="0.2">
      <c r="V173" s="47"/>
      <c r="AG173" s="48"/>
    </row>
    <row r="174" spans="22:33" x14ac:dyDescent="0.2">
      <c r="V174" s="47"/>
      <c r="AG174" s="48"/>
    </row>
    <row r="175" spans="22:33" x14ac:dyDescent="0.2">
      <c r="V175" s="47"/>
      <c r="AG175" s="48"/>
    </row>
    <row r="176" spans="22:33" x14ac:dyDescent="0.2">
      <c r="V176" s="47"/>
      <c r="AG176" s="48"/>
    </row>
    <row r="177" spans="22:33" x14ac:dyDescent="0.2">
      <c r="V177" s="47"/>
      <c r="AG177" s="48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0E755-A27A-48B9-8964-DD4CCD688A6E}">
  <dimension ref="A3:BZ36"/>
  <sheetViews>
    <sheetView zoomScaleNormal="100" workbookViewId="0"/>
  </sheetViews>
  <sheetFormatPr defaultRowHeight="12.75" x14ac:dyDescent="0.2"/>
  <cols>
    <col min="1" max="1" width="43.7109375" bestFit="1" customWidth="1"/>
    <col min="2" max="37" width="15.7109375" customWidth="1"/>
    <col min="38" max="38" width="34.5703125" bestFit="1" customWidth="1"/>
    <col min="39" max="39" width="26.5703125" bestFit="1" customWidth="1"/>
    <col min="46" max="46" width="11.140625" bestFit="1" customWidth="1"/>
  </cols>
  <sheetData>
    <row r="3" spans="1:78" ht="38.25" x14ac:dyDescent="0.2">
      <c r="A3" s="7"/>
      <c r="B3" s="6" t="s">
        <v>123</v>
      </c>
      <c r="C3" s="6" t="s">
        <v>130</v>
      </c>
      <c r="D3" s="6" t="s">
        <v>122</v>
      </c>
      <c r="E3" s="6" t="s">
        <v>305</v>
      </c>
      <c r="F3" s="6" t="s">
        <v>121</v>
      </c>
      <c r="G3" s="6" t="s">
        <v>120</v>
      </c>
      <c r="H3" s="6" t="s">
        <v>134</v>
      </c>
      <c r="I3" s="6" t="s">
        <v>133</v>
      </c>
      <c r="J3" s="6" t="s">
        <v>135</v>
      </c>
      <c r="K3" s="6" t="s">
        <v>128</v>
      </c>
      <c r="L3" s="6" t="s">
        <v>131</v>
      </c>
      <c r="M3" s="6" t="s">
        <v>124</v>
      </c>
      <c r="N3" s="6" t="s">
        <v>127</v>
      </c>
      <c r="O3" s="6" t="s">
        <v>125</v>
      </c>
      <c r="P3" s="6" t="s">
        <v>132</v>
      </c>
      <c r="Q3" s="6" t="s">
        <v>126</v>
      </c>
      <c r="R3" s="6" t="s">
        <v>149</v>
      </c>
      <c r="S3" s="6" t="s">
        <v>146</v>
      </c>
      <c r="T3" s="6" t="s">
        <v>143</v>
      </c>
      <c r="U3" s="6" t="s">
        <v>147</v>
      </c>
      <c r="V3" s="6" t="s">
        <v>145</v>
      </c>
      <c r="W3" s="6" t="s">
        <v>138</v>
      </c>
      <c r="X3" s="6" t="s">
        <v>150</v>
      </c>
      <c r="Y3" s="6" t="s">
        <v>152</v>
      </c>
      <c r="Z3" s="6" t="s">
        <v>148</v>
      </c>
      <c r="AA3" s="6" t="s">
        <v>140</v>
      </c>
      <c r="AB3" s="6" t="s">
        <v>139</v>
      </c>
      <c r="AC3" s="6" t="s">
        <v>142</v>
      </c>
      <c r="AD3" s="6" t="s">
        <v>151</v>
      </c>
      <c r="AE3" s="6" t="s">
        <v>144</v>
      </c>
      <c r="AF3" s="6" t="s">
        <v>136</v>
      </c>
      <c r="AG3" s="6" t="s">
        <v>296</v>
      </c>
      <c r="AH3" s="6" t="s">
        <v>129</v>
      </c>
      <c r="AI3" s="51" t="s">
        <v>141</v>
      </c>
      <c r="AJ3" s="6" t="s">
        <v>207</v>
      </c>
      <c r="AK3" s="6" t="s">
        <v>137</v>
      </c>
      <c r="AL3" s="7"/>
    </row>
    <row r="4" spans="1:78" ht="89.25" x14ac:dyDescent="0.2">
      <c r="A4" s="8" t="s">
        <v>159</v>
      </c>
      <c r="B4" s="6" t="s">
        <v>2</v>
      </c>
      <c r="C4" s="6" t="s">
        <v>9</v>
      </c>
      <c r="D4" s="6" t="s">
        <v>1</v>
      </c>
      <c r="E4" s="6" t="s">
        <v>306</v>
      </c>
      <c r="F4" s="6" t="s">
        <v>0</v>
      </c>
      <c r="G4" s="6" t="s">
        <v>13</v>
      </c>
      <c r="H4" s="6" t="s">
        <v>14</v>
      </c>
      <c r="I4" s="6" t="s">
        <v>12</v>
      </c>
      <c r="J4" s="6" t="s">
        <v>15</v>
      </c>
      <c r="K4" s="6" t="s">
        <v>7</v>
      </c>
      <c r="L4" s="6" t="s">
        <v>10</v>
      </c>
      <c r="M4" s="6" t="s">
        <v>3</v>
      </c>
      <c r="N4" s="6" t="s">
        <v>6</v>
      </c>
      <c r="O4" s="6" t="s">
        <v>4</v>
      </c>
      <c r="P4" s="6" t="s">
        <v>11</v>
      </c>
      <c r="Q4" s="6" t="s">
        <v>5</v>
      </c>
      <c r="R4" s="6" t="s">
        <v>117</v>
      </c>
      <c r="S4" s="6" t="s">
        <v>113</v>
      </c>
      <c r="T4" s="6" t="s">
        <v>110</v>
      </c>
      <c r="U4" s="6" t="s">
        <v>114</v>
      </c>
      <c r="V4" s="6" t="s">
        <v>112</v>
      </c>
      <c r="W4" s="6" t="s">
        <v>105</v>
      </c>
      <c r="X4" s="6" t="s">
        <v>119</v>
      </c>
      <c r="Y4" s="6" t="s">
        <v>118</v>
      </c>
      <c r="Z4" s="6" t="s">
        <v>115</v>
      </c>
      <c r="AA4" s="6" t="s">
        <v>107</v>
      </c>
      <c r="AB4" s="6" t="s">
        <v>106</v>
      </c>
      <c r="AC4" s="6" t="s">
        <v>109</v>
      </c>
      <c r="AD4" s="6" t="s">
        <v>116</v>
      </c>
      <c r="AE4" s="6" t="s">
        <v>111</v>
      </c>
      <c r="AF4" s="6" t="s">
        <v>103</v>
      </c>
      <c r="AG4" s="6" t="s">
        <v>297</v>
      </c>
      <c r="AH4" s="6" t="s">
        <v>8</v>
      </c>
      <c r="AI4" s="6" t="s">
        <v>108</v>
      </c>
      <c r="AJ4" s="6" t="s">
        <v>206</v>
      </c>
      <c r="AK4" s="6" t="s">
        <v>104</v>
      </c>
      <c r="AL4" s="8" t="s">
        <v>180</v>
      </c>
    </row>
    <row r="5" spans="1:78" ht="15" x14ac:dyDescent="0.2">
      <c r="A5" s="9"/>
      <c r="B5" s="6">
        <v>131011</v>
      </c>
      <c r="C5" s="6">
        <v>131017</v>
      </c>
      <c r="D5" s="6">
        <v>131019</v>
      </c>
      <c r="E5" s="6">
        <v>131073</v>
      </c>
      <c r="F5" s="6">
        <v>131076</v>
      </c>
      <c r="G5" s="6">
        <v>131077</v>
      </c>
      <c r="H5" s="6">
        <v>131086</v>
      </c>
      <c r="I5" s="6">
        <v>131087</v>
      </c>
      <c r="J5" s="6">
        <v>131101</v>
      </c>
      <c r="K5" s="6">
        <v>131225</v>
      </c>
      <c r="L5" s="6">
        <v>131229</v>
      </c>
      <c r="M5" s="6">
        <v>131234</v>
      </c>
      <c r="N5" s="6">
        <v>131236</v>
      </c>
      <c r="O5" s="6">
        <v>131239</v>
      </c>
      <c r="P5" s="6">
        <v>131240</v>
      </c>
      <c r="Q5" s="6">
        <v>131241</v>
      </c>
      <c r="R5" s="6">
        <v>131245</v>
      </c>
      <c r="S5" s="6">
        <v>131246</v>
      </c>
      <c r="T5" s="6">
        <v>131247</v>
      </c>
      <c r="U5" s="6">
        <v>131253</v>
      </c>
      <c r="V5" s="6">
        <v>131255</v>
      </c>
      <c r="W5" s="6">
        <v>131265</v>
      </c>
      <c r="X5" s="6">
        <v>131270</v>
      </c>
      <c r="Y5" s="6">
        <v>131278</v>
      </c>
      <c r="Z5" s="6">
        <v>131284</v>
      </c>
      <c r="AA5" s="6">
        <v>131285</v>
      </c>
      <c r="AB5" s="6">
        <v>131287</v>
      </c>
      <c r="AC5" s="6">
        <v>141003</v>
      </c>
      <c r="AD5" s="6">
        <v>141015</v>
      </c>
      <c r="AE5" s="6">
        <v>141036</v>
      </c>
      <c r="AF5" s="6">
        <v>141106</v>
      </c>
      <c r="AG5" s="6">
        <v>131027</v>
      </c>
      <c r="AH5" s="6">
        <v>131217</v>
      </c>
      <c r="AI5" s="6">
        <v>131281</v>
      </c>
      <c r="AJ5" s="6">
        <v>141081</v>
      </c>
      <c r="AK5" s="6">
        <v>141202</v>
      </c>
      <c r="AL5" s="9"/>
    </row>
    <row r="6" spans="1:78" x14ac:dyDescent="0.2">
      <c r="A6" s="24" t="s">
        <v>160</v>
      </c>
      <c r="B6" s="35">
        <v>1</v>
      </c>
      <c r="C6" s="35">
        <v>1</v>
      </c>
      <c r="D6" s="35">
        <v>1</v>
      </c>
      <c r="E6" s="35">
        <v>1</v>
      </c>
      <c r="F6" s="35">
        <v>1</v>
      </c>
      <c r="G6" s="35">
        <v>1</v>
      </c>
      <c r="H6" s="35">
        <v>1</v>
      </c>
      <c r="I6" s="35">
        <v>1</v>
      </c>
      <c r="J6" s="35">
        <v>1</v>
      </c>
      <c r="K6" s="35">
        <v>1</v>
      </c>
      <c r="L6" s="35">
        <v>1</v>
      </c>
      <c r="M6" s="35">
        <v>1</v>
      </c>
      <c r="N6" s="35">
        <v>1</v>
      </c>
      <c r="O6" s="35">
        <v>1</v>
      </c>
      <c r="P6" s="35">
        <v>1</v>
      </c>
      <c r="Q6" s="35">
        <v>1</v>
      </c>
      <c r="R6" s="35">
        <v>1</v>
      </c>
      <c r="S6" s="35">
        <v>1</v>
      </c>
      <c r="T6" s="35">
        <v>1</v>
      </c>
      <c r="U6" s="35">
        <v>1</v>
      </c>
      <c r="V6" s="35">
        <v>1</v>
      </c>
      <c r="W6" s="35">
        <v>1</v>
      </c>
      <c r="X6" s="35">
        <v>1</v>
      </c>
      <c r="Y6" s="35">
        <v>1</v>
      </c>
      <c r="Z6" s="35">
        <v>1</v>
      </c>
      <c r="AA6" s="35">
        <v>1</v>
      </c>
      <c r="AB6" s="35">
        <v>1</v>
      </c>
      <c r="AC6" s="35">
        <v>1</v>
      </c>
      <c r="AD6" s="35">
        <v>1</v>
      </c>
      <c r="AE6" s="35">
        <v>1</v>
      </c>
      <c r="AF6" s="35">
        <v>1</v>
      </c>
      <c r="AG6" s="35">
        <v>1</v>
      </c>
      <c r="AH6" s="35">
        <v>1</v>
      </c>
      <c r="AI6" s="35">
        <v>1</v>
      </c>
      <c r="AJ6" s="35">
        <v>1</v>
      </c>
      <c r="AK6" s="35">
        <v>1</v>
      </c>
      <c r="AL6" s="25" t="s">
        <v>181</v>
      </c>
    </row>
    <row r="7" spans="1:78" x14ac:dyDescent="0.2">
      <c r="A7" s="24" t="s">
        <v>301</v>
      </c>
      <c r="B7" s="39">
        <v>1.0900000000000001</v>
      </c>
      <c r="C7" s="39">
        <v>0.26</v>
      </c>
      <c r="D7" s="39">
        <v>0.64</v>
      </c>
      <c r="E7" s="39">
        <v>1.87</v>
      </c>
      <c r="F7" s="39">
        <v>0.57999999999999996</v>
      </c>
      <c r="G7" s="39">
        <v>0.79</v>
      </c>
      <c r="H7" s="39">
        <v>1.28</v>
      </c>
      <c r="I7" s="39">
        <v>0.52</v>
      </c>
      <c r="J7" s="39">
        <v>0.62</v>
      </c>
      <c r="K7" s="39">
        <v>0.34</v>
      </c>
      <c r="L7" s="39">
        <v>0.53</v>
      </c>
      <c r="M7" s="39">
        <v>0.83</v>
      </c>
      <c r="N7" s="39">
        <v>0.31</v>
      </c>
      <c r="O7" s="39">
        <v>0.16</v>
      </c>
      <c r="P7" s="39">
        <v>2.95</v>
      </c>
      <c r="Q7" s="39">
        <v>0.72</v>
      </c>
      <c r="R7" s="39">
        <v>1.57</v>
      </c>
      <c r="S7" s="39">
        <v>0.27</v>
      </c>
      <c r="T7" s="39">
        <v>0.37</v>
      </c>
      <c r="U7" s="39">
        <v>0.56000000000000005</v>
      </c>
      <c r="V7" s="39">
        <v>0.45</v>
      </c>
      <c r="W7" s="39">
        <v>0.73</v>
      </c>
      <c r="X7" s="39">
        <v>0.45</v>
      </c>
      <c r="Y7" s="39">
        <v>0.34</v>
      </c>
      <c r="Z7" s="39">
        <v>1.35</v>
      </c>
      <c r="AA7" s="39">
        <v>0.43</v>
      </c>
      <c r="AB7" s="39">
        <v>0.44</v>
      </c>
      <c r="AC7" s="39">
        <v>1.73</v>
      </c>
      <c r="AD7" s="39">
        <v>0.71</v>
      </c>
      <c r="AE7" s="39">
        <v>1</v>
      </c>
      <c r="AF7" s="39">
        <v>0.7</v>
      </c>
      <c r="AG7" s="39" t="s">
        <v>195</v>
      </c>
      <c r="AH7" s="39" t="s">
        <v>195</v>
      </c>
      <c r="AI7" s="39">
        <v>0.6</v>
      </c>
      <c r="AJ7" s="39" t="s">
        <v>195</v>
      </c>
      <c r="AK7" s="39" t="s">
        <v>195</v>
      </c>
      <c r="AL7" s="26" t="s">
        <v>302</v>
      </c>
    </row>
    <row r="8" spans="1:78" x14ac:dyDescent="0.2">
      <c r="A8" s="24" t="s">
        <v>161</v>
      </c>
      <c r="B8" s="13">
        <v>27324.97</v>
      </c>
      <c r="C8" s="13">
        <v>1373153.1</v>
      </c>
      <c r="D8" s="13">
        <v>66298436.159999996</v>
      </c>
      <c r="E8" s="13" t="s">
        <v>195</v>
      </c>
      <c r="F8" s="13">
        <v>9035079.5500000007</v>
      </c>
      <c r="G8" s="13">
        <v>4605394.0199999996</v>
      </c>
      <c r="H8" s="13">
        <v>3411841.45</v>
      </c>
      <c r="I8" s="13">
        <v>1427261.05</v>
      </c>
      <c r="J8" s="13">
        <v>100957.57</v>
      </c>
      <c r="K8" s="13">
        <v>2843886.13</v>
      </c>
      <c r="L8" s="13">
        <v>3868723.12</v>
      </c>
      <c r="M8" s="13">
        <v>299455.78999999998</v>
      </c>
      <c r="N8" s="13">
        <v>1525425.3</v>
      </c>
      <c r="O8" s="13">
        <v>2367098.87</v>
      </c>
      <c r="P8" s="13">
        <v>4659200.49</v>
      </c>
      <c r="Q8" s="13">
        <v>249271.17</v>
      </c>
      <c r="R8" s="13">
        <v>409474.58</v>
      </c>
      <c r="S8" s="13">
        <v>494107.1</v>
      </c>
      <c r="T8" s="13">
        <v>2859111.37</v>
      </c>
      <c r="U8" s="13">
        <v>1437942.44</v>
      </c>
      <c r="V8" s="13">
        <v>798923.67</v>
      </c>
      <c r="W8" s="13">
        <v>3743096.73</v>
      </c>
      <c r="X8" s="13">
        <v>1403476.91</v>
      </c>
      <c r="Y8" s="13">
        <v>1966422.63</v>
      </c>
      <c r="Z8" s="13">
        <v>8342.08</v>
      </c>
      <c r="AA8" s="13">
        <v>809118.58</v>
      </c>
      <c r="AB8" s="13">
        <v>3782464.27</v>
      </c>
      <c r="AC8" s="13">
        <v>4326307.46</v>
      </c>
      <c r="AD8" s="13">
        <v>1468451.12</v>
      </c>
      <c r="AE8" s="13">
        <v>3408812.33</v>
      </c>
      <c r="AF8" s="13">
        <v>2641115.7599999998</v>
      </c>
      <c r="AG8" s="39" t="s">
        <v>195</v>
      </c>
      <c r="AH8" s="39" t="s">
        <v>195</v>
      </c>
      <c r="AI8" s="13">
        <v>769647.7</v>
      </c>
      <c r="AJ8" s="39" t="s">
        <v>195</v>
      </c>
      <c r="AK8" s="39" t="s">
        <v>195</v>
      </c>
      <c r="AL8" s="26" t="s">
        <v>182</v>
      </c>
    </row>
    <row r="9" spans="1:78" x14ac:dyDescent="0.2">
      <c r="A9" s="24" t="s">
        <v>162</v>
      </c>
      <c r="B9" s="13">
        <v>21922</v>
      </c>
      <c r="C9" s="13">
        <v>5199954</v>
      </c>
      <c r="D9" s="13">
        <v>116386245</v>
      </c>
      <c r="E9" s="13" t="s">
        <v>195</v>
      </c>
      <c r="F9" s="13">
        <v>18348750</v>
      </c>
      <c r="G9" s="13">
        <v>5411162</v>
      </c>
      <c r="H9" s="13">
        <v>2754240</v>
      </c>
      <c r="I9" s="13">
        <v>2382628</v>
      </c>
      <c r="J9" s="13">
        <v>161865</v>
      </c>
      <c r="K9" s="13">
        <v>5858999</v>
      </c>
      <c r="L9" s="13">
        <v>7474662</v>
      </c>
      <c r="M9" s="13">
        <v>395464</v>
      </c>
      <c r="N9" s="13">
        <v>4336058</v>
      </c>
      <c r="O9" s="13">
        <v>16256702</v>
      </c>
      <c r="P9" s="13">
        <v>1514395</v>
      </c>
      <c r="Q9" s="13">
        <v>345561</v>
      </c>
      <c r="R9" s="13">
        <v>267241</v>
      </c>
      <c r="S9" s="13">
        <v>1744677</v>
      </c>
      <c r="T9" s="13">
        <v>6405530</v>
      </c>
      <c r="U9" s="13">
        <v>1855164</v>
      </c>
      <c r="V9" s="13">
        <v>1617037</v>
      </c>
      <c r="W9" s="13">
        <v>3822957</v>
      </c>
      <c r="X9" s="13">
        <v>2973400</v>
      </c>
      <c r="Y9" s="13">
        <v>5172619</v>
      </c>
      <c r="Z9" s="13">
        <v>5991</v>
      </c>
      <c r="AA9" s="13">
        <v>1719275</v>
      </c>
      <c r="AB9" s="13">
        <v>7028421</v>
      </c>
      <c r="AC9" s="13">
        <v>1738938</v>
      </c>
      <c r="AD9" s="13">
        <v>1793889</v>
      </c>
      <c r="AE9" s="13">
        <v>3644404</v>
      </c>
      <c r="AF9" s="13">
        <v>3828825</v>
      </c>
      <c r="AG9" s="39" t="s">
        <v>195</v>
      </c>
      <c r="AH9" s="39" t="s">
        <v>195</v>
      </c>
      <c r="AI9" s="13">
        <v>3290478</v>
      </c>
      <c r="AJ9" s="39" t="s">
        <v>195</v>
      </c>
      <c r="AK9" s="39" t="s">
        <v>195</v>
      </c>
      <c r="AL9" s="26" t="s">
        <v>183</v>
      </c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</row>
    <row r="10" spans="1:78" x14ac:dyDescent="0.2">
      <c r="A10" s="24" t="s">
        <v>163</v>
      </c>
      <c r="B10" s="13">
        <v>112</v>
      </c>
      <c r="C10" s="13">
        <v>3263</v>
      </c>
      <c r="D10" s="13">
        <v>16460</v>
      </c>
      <c r="E10" s="13" t="s">
        <v>195</v>
      </c>
      <c r="F10" s="13">
        <v>8722</v>
      </c>
      <c r="G10" s="13">
        <v>6029</v>
      </c>
      <c r="H10" s="13">
        <v>6095</v>
      </c>
      <c r="I10" s="13">
        <v>1120</v>
      </c>
      <c r="J10" s="13">
        <v>268</v>
      </c>
      <c r="K10" s="13">
        <v>5560</v>
      </c>
      <c r="L10" s="13">
        <v>1411</v>
      </c>
      <c r="M10" s="13">
        <v>470</v>
      </c>
      <c r="N10" s="13">
        <v>3840</v>
      </c>
      <c r="O10" s="13">
        <v>3815</v>
      </c>
      <c r="P10" s="13">
        <v>314</v>
      </c>
      <c r="Q10" s="13">
        <v>707</v>
      </c>
      <c r="R10" s="13">
        <v>1347</v>
      </c>
      <c r="S10" s="13">
        <v>1457</v>
      </c>
      <c r="T10" s="13">
        <v>5119</v>
      </c>
      <c r="U10" s="13">
        <v>1649</v>
      </c>
      <c r="V10" s="13">
        <v>1294</v>
      </c>
      <c r="W10" s="13">
        <v>6125</v>
      </c>
      <c r="X10" s="13">
        <v>2510</v>
      </c>
      <c r="Y10" s="13">
        <v>2841</v>
      </c>
      <c r="Z10" s="13">
        <v>50</v>
      </c>
      <c r="AA10" s="13">
        <v>1038</v>
      </c>
      <c r="AB10" s="13">
        <v>8714</v>
      </c>
      <c r="AC10" s="13">
        <v>2243</v>
      </c>
      <c r="AD10" s="13">
        <v>4336</v>
      </c>
      <c r="AE10" s="13">
        <v>4108</v>
      </c>
      <c r="AF10" s="13">
        <v>2792</v>
      </c>
      <c r="AG10" s="39" t="s">
        <v>195</v>
      </c>
      <c r="AH10" s="13" t="s">
        <v>195</v>
      </c>
      <c r="AI10" s="13">
        <v>907</v>
      </c>
      <c r="AJ10" s="13" t="s">
        <v>195</v>
      </c>
      <c r="AK10" s="13" t="s">
        <v>195</v>
      </c>
      <c r="AL10" s="26" t="s">
        <v>184</v>
      </c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</row>
    <row r="11" spans="1:78" x14ac:dyDescent="0.2">
      <c r="A11" s="24" t="s">
        <v>164</v>
      </c>
      <c r="B11" s="13">
        <v>1200000</v>
      </c>
      <c r="C11" s="13">
        <v>46967755</v>
      </c>
      <c r="D11" s="13">
        <v>93000000</v>
      </c>
      <c r="E11" s="13">
        <v>42065129</v>
      </c>
      <c r="F11" s="13">
        <v>10000000</v>
      </c>
      <c r="G11" s="13">
        <v>8100000</v>
      </c>
      <c r="H11" s="13">
        <v>1440000</v>
      </c>
      <c r="I11" s="13">
        <v>49625545</v>
      </c>
      <c r="J11" s="13">
        <v>6000000</v>
      </c>
      <c r="K11" s="13">
        <v>3000000</v>
      </c>
      <c r="L11" s="13">
        <v>34500000</v>
      </c>
      <c r="M11" s="13">
        <v>6000000</v>
      </c>
      <c r="N11" s="13">
        <v>4486627</v>
      </c>
      <c r="O11" s="13">
        <v>86840292</v>
      </c>
      <c r="P11" s="13">
        <v>9500000</v>
      </c>
      <c r="Q11" s="13">
        <v>6000000</v>
      </c>
      <c r="R11" s="13">
        <v>1000000</v>
      </c>
      <c r="S11" s="13">
        <v>12000000</v>
      </c>
      <c r="T11" s="13">
        <v>3000000</v>
      </c>
      <c r="U11" s="13">
        <v>10000000</v>
      </c>
      <c r="V11" s="13">
        <v>40000000</v>
      </c>
      <c r="W11" s="13">
        <v>2300000</v>
      </c>
      <c r="X11" s="13">
        <v>27367296</v>
      </c>
      <c r="Y11" s="13">
        <v>15536535</v>
      </c>
      <c r="Z11" s="13">
        <v>7928994</v>
      </c>
      <c r="AA11" s="13">
        <v>6180371</v>
      </c>
      <c r="AB11" s="13">
        <v>2345171</v>
      </c>
      <c r="AC11" s="13">
        <v>2500000</v>
      </c>
      <c r="AD11" s="13">
        <v>3750000</v>
      </c>
      <c r="AE11" s="13">
        <v>10000000</v>
      </c>
      <c r="AF11" s="13">
        <v>22278900</v>
      </c>
      <c r="AG11" s="13">
        <v>4000000</v>
      </c>
      <c r="AH11" s="13">
        <v>30000000</v>
      </c>
      <c r="AI11" s="13">
        <v>8051206</v>
      </c>
      <c r="AJ11" s="13">
        <v>500000</v>
      </c>
      <c r="AK11" s="13">
        <v>572509</v>
      </c>
      <c r="AL11" s="26" t="s">
        <v>185</v>
      </c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</row>
    <row r="12" spans="1:78" x14ac:dyDescent="0.2">
      <c r="A12" s="24" t="s">
        <v>303</v>
      </c>
      <c r="B12" s="13">
        <v>1308000</v>
      </c>
      <c r="C12" s="13">
        <v>12211616.300000001</v>
      </c>
      <c r="D12" s="13">
        <v>59520000</v>
      </c>
      <c r="E12" s="13">
        <v>78661791.230000004</v>
      </c>
      <c r="F12" s="13">
        <v>5800000</v>
      </c>
      <c r="G12" s="13">
        <v>6399000</v>
      </c>
      <c r="H12" s="13">
        <v>1843200</v>
      </c>
      <c r="I12" s="13">
        <v>25805283.400000002</v>
      </c>
      <c r="J12" s="13">
        <v>3720000</v>
      </c>
      <c r="K12" s="13">
        <v>1020000.0000000001</v>
      </c>
      <c r="L12" s="13">
        <v>18285000</v>
      </c>
      <c r="M12" s="13">
        <v>4980000</v>
      </c>
      <c r="N12" s="13">
        <v>1390854.3699999999</v>
      </c>
      <c r="O12" s="13">
        <v>13894446.720000001</v>
      </c>
      <c r="P12" s="13">
        <v>28025000</v>
      </c>
      <c r="Q12" s="13">
        <v>4320000</v>
      </c>
      <c r="R12" s="13">
        <v>1570000</v>
      </c>
      <c r="S12" s="13">
        <v>3240000</v>
      </c>
      <c r="T12" s="13">
        <v>1110000</v>
      </c>
      <c r="U12" s="13">
        <v>5600000.0000000009</v>
      </c>
      <c r="V12" s="13">
        <v>18000000</v>
      </c>
      <c r="W12" s="13">
        <v>1679000</v>
      </c>
      <c r="X12" s="13">
        <v>12315283.200000001</v>
      </c>
      <c r="Y12" s="13">
        <v>5282421.9000000004</v>
      </c>
      <c r="Z12" s="13">
        <v>10704141.9</v>
      </c>
      <c r="AA12" s="13">
        <v>2657559.5299999998</v>
      </c>
      <c r="AB12" s="13">
        <v>1031875.24</v>
      </c>
      <c r="AC12" s="13">
        <v>4325000</v>
      </c>
      <c r="AD12" s="13">
        <v>2662500</v>
      </c>
      <c r="AE12" s="13">
        <v>10000000</v>
      </c>
      <c r="AF12" s="13">
        <v>15595229.999999998</v>
      </c>
      <c r="AG12" s="42" t="s">
        <v>195</v>
      </c>
      <c r="AH12" s="42" t="s">
        <v>195</v>
      </c>
      <c r="AI12" s="13">
        <f>+AI11*AI7</f>
        <v>4830723.5999999996</v>
      </c>
      <c r="AJ12" s="42" t="s">
        <v>195</v>
      </c>
      <c r="AK12" s="42" t="s">
        <v>195</v>
      </c>
      <c r="AL12" s="26" t="s">
        <v>304</v>
      </c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</row>
    <row r="13" spans="1:78" x14ac:dyDescent="0.2">
      <c r="A13" s="24" t="s">
        <v>165</v>
      </c>
      <c r="B13" s="14">
        <v>45657</v>
      </c>
      <c r="C13" s="14">
        <v>45657</v>
      </c>
      <c r="D13" s="14">
        <v>45657</v>
      </c>
      <c r="E13" s="14">
        <v>45657</v>
      </c>
      <c r="F13" s="14">
        <v>45657</v>
      </c>
      <c r="G13" s="14">
        <v>45657</v>
      </c>
      <c r="H13" s="14">
        <v>45657</v>
      </c>
      <c r="I13" s="14">
        <v>45657</v>
      </c>
      <c r="J13" s="14">
        <v>45657</v>
      </c>
      <c r="K13" s="14">
        <v>45657</v>
      </c>
      <c r="L13" s="14">
        <v>45657</v>
      </c>
      <c r="M13" s="14">
        <v>45657</v>
      </c>
      <c r="N13" s="14">
        <v>45657</v>
      </c>
      <c r="O13" s="14">
        <v>45657</v>
      </c>
      <c r="P13" s="14">
        <v>45657</v>
      </c>
      <c r="Q13" s="14">
        <v>45657</v>
      </c>
      <c r="R13" s="14">
        <v>45657</v>
      </c>
      <c r="S13" s="14">
        <v>45657</v>
      </c>
      <c r="T13" s="14">
        <v>45657</v>
      </c>
      <c r="U13" s="14">
        <v>45657</v>
      </c>
      <c r="V13" s="14">
        <v>45657</v>
      </c>
      <c r="W13" s="14">
        <v>45657</v>
      </c>
      <c r="X13" s="14">
        <v>45657</v>
      </c>
      <c r="Y13" s="14">
        <v>45657</v>
      </c>
      <c r="Z13" s="14">
        <v>45657</v>
      </c>
      <c r="AA13" s="14">
        <v>45657</v>
      </c>
      <c r="AB13" s="14">
        <v>45657</v>
      </c>
      <c r="AC13" s="14">
        <v>45657</v>
      </c>
      <c r="AD13" s="14">
        <v>45657</v>
      </c>
      <c r="AE13" s="14">
        <v>45657</v>
      </c>
      <c r="AF13" s="14">
        <v>45657</v>
      </c>
      <c r="AG13" s="14">
        <v>45657</v>
      </c>
      <c r="AH13" s="14">
        <v>45657</v>
      </c>
      <c r="AI13" s="14">
        <v>45657</v>
      </c>
      <c r="AJ13" s="14">
        <v>45657</v>
      </c>
      <c r="AK13" s="14">
        <v>45657</v>
      </c>
      <c r="AL13" s="26" t="s">
        <v>186</v>
      </c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</row>
    <row r="14" spans="1:78" ht="38.25" x14ac:dyDescent="0.2">
      <c r="A14" s="53" t="s">
        <v>307</v>
      </c>
      <c r="B14" s="15"/>
      <c r="C14" s="15"/>
      <c r="D14" s="52"/>
      <c r="F14" s="52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52"/>
      <c r="X14" s="15"/>
      <c r="Y14" s="15"/>
      <c r="Z14" s="15"/>
      <c r="AA14" s="15"/>
      <c r="AB14" s="52"/>
      <c r="AC14" s="15"/>
      <c r="AD14" s="15"/>
      <c r="AE14" s="15"/>
      <c r="AF14" s="52"/>
      <c r="AG14" s="54"/>
      <c r="AH14" s="54"/>
      <c r="AI14" s="54"/>
      <c r="AJ14" s="54"/>
      <c r="AK14" s="54"/>
      <c r="AL14" s="59" t="s">
        <v>308</v>
      </c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</row>
    <row r="15" spans="1:78" x14ac:dyDescent="0.2"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</row>
    <row r="16" spans="1:78" ht="15" x14ac:dyDescent="0.2">
      <c r="A16" s="10" t="s">
        <v>166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1" t="s">
        <v>187</v>
      </c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</row>
    <row r="17" spans="1:78" x14ac:dyDescent="0.2">
      <c r="A17" s="21" t="s">
        <v>167</v>
      </c>
      <c r="B17" s="27">
        <f>+B9/B11*100</f>
        <v>1.8268333333333335</v>
      </c>
      <c r="C17" s="27">
        <f>+C9/C11*100</f>
        <v>11.07132755227496</v>
      </c>
      <c r="D17" s="27">
        <f>+D9/D11*100</f>
        <v>125.1465</v>
      </c>
      <c r="E17" s="27"/>
      <c r="F17" s="27">
        <f t="shared" ref="F17:W17" si="0">+F9/F11*100</f>
        <v>183.48750000000001</v>
      </c>
      <c r="G17" s="27">
        <f t="shared" si="0"/>
        <v>66.804469135802464</v>
      </c>
      <c r="H17" s="27">
        <f t="shared" si="0"/>
        <v>191.26666666666668</v>
      </c>
      <c r="I17" s="27">
        <f t="shared" si="0"/>
        <v>4.8012127624996364</v>
      </c>
      <c r="J17" s="27">
        <f t="shared" si="0"/>
        <v>2.6977500000000001</v>
      </c>
      <c r="K17" s="27">
        <f t="shared" si="0"/>
        <v>195.29996666666668</v>
      </c>
      <c r="L17" s="27">
        <f t="shared" si="0"/>
        <v>21.665686956521739</v>
      </c>
      <c r="M17" s="27">
        <f t="shared" si="0"/>
        <v>6.5910666666666673</v>
      </c>
      <c r="N17" s="27">
        <f t="shared" si="0"/>
        <v>96.644049081860388</v>
      </c>
      <c r="O17" s="27">
        <f t="shared" si="0"/>
        <v>18.720229545059567</v>
      </c>
      <c r="P17" s="27">
        <f t="shared" si="0"/>
        <v>15.940999999999999</v>
      </c>
      <c r="Q17" s="27">
        <f t="shared" si="0"/>
        <v>5.7593499999999995</v>
      </c>
      <c r="R17" s="27">
        <f t="shared" si="0"/>
        <v>26.7241</v>
      </c>
      <c r="S17" s="27">
        <f t="shared" si="0"/>
        <v>14.538975000000001</v>
      </c>
      <c r="T17" s="27">
        <f t="shared" si="0"/>
        <v>213.51766666666668</v>
      </c>
      <c r="U17" s="27">
        <f t="shared" si="0"/>
        <v>18.551639999999999</v>
      </c>
      <c r="V17" s="27">
        <f t="shared" si="0"/>
        <v>4.0425925000000005</v>
      </c>
      <c r="W17" s="27">
        <f t="shared" si="0"/>
        <v>166.21552173913042</v>
      </c>
      <c r="X17" s="27">
        <f t="shared" ref="X17:Y17" si="1">+X9/X11*100</f>
        <v>10.864792780404757</v>
      </c>
      <c r="Y17" s="27">
        <f t="shared" si="1"/>
        <v>33.293260048009415</v>
      </c>
      <c r="Z17" s="27">
        <f t="shared" ref="Z17:AF17" si="2">+Z9/Z11*100</f>
        <v>7.5558135117771555E-2</v>
      </c>
      <c r="AA17" s="27">
        <f t="shared" si="2"/>
        <v>27.818313819671992</v>
      </c>
      <c r="AB17" s="27">
        <f t="shared" si="2"/>
        <v>299.69759134834948</v>
      </c>
      <c r="AC17" s="27">
        <f t="shared" si="2"/>
        <v>69.557519999999997</v>
      </c>
      <c r="AD17" s="27">
        <f t="shared" si="2"/>
        <v>47.837039999999995</v>
      </c>
      <c r="AE17" s="27">
        <f t="shared" si="2"/>
        <v>36.444040000000001</v>
      </c>
      <c r="AF17" s="27">
        <f t="shared" si="2"/>
        <v>17.185879913281177</v>
      </c>
      <c r="AG17" s="13" t="s">
        <v>195</v>
      </c>
      <c r="AH17" s="13" t="s">
        <v>195</v>
      </c>
      <c r="AI17" s="27">
        <f>+AI9/AI11*100</f>
        <v>40.869380313955453</v>
      </c>
      <c r="AJ17" s="13" t="s">
        <v>195</v>
      </c>
      <c r="AK17" s="13" t="s">
        <v>195</v>
      </c>
      <c r="AL17" s="17" t="s">
        <v>188</v>
      </c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</row>
    <row r="18" spans="1:78" x14ac:dyDescent="0.2">
      <c r="A18" s="22" t="s">
        <v>198</v>
      </c>
      <c r="B18" s="28">
        <f>+'Annual Financial Data'!B98/'Financial Ratios'!B11</f>
        <v>2.8478333333333335E-2</v>
      </c>
      <c r="C18" s="28">
        <f>+'Annual Financial Data'!C98/'Financial Ratios'!C11</f>
        <v>-5.3352773620966125E-3</v>
      </c>
      <c r="D18" s="28">
        <f>+'Annual Financial Data'!D98/'Financial Ratios'!D11</f>
        <v>2.7032763440860214E-2</v>
      </c>
      <c r="E18" s="28"/>
      <c r="F18" s="28">
        <f>+'Annual Financial Data'!F98/'Financial Ratios'!F11</f>
        <v>3.39963E-2</v>
      </c>
      <c r="G18" s="28">
        <f>+'Annual Financial Data'!G98/'Financial Ratios'!G11</f>
        <v>1.6971728395061728E-2</v>
      </c>
      <c r="H18" s="28">
        <f>+'Annual Financial Data'!H98/'Financial Ratios'!H11</f>
        <v>-3.9352777777777778E-2</v>
      </c>
      <c r="I18" s="28">
        <f>+'Annual Financial Data'!I98/'Financial Ratios'!I11</f>
        <v>-8.4837758456859265E-3</v>
      </c>
      <c r="J18" s="28">
        <f>+'Annual Financial Data'!J98/'Financial Ratios'!J11</f>
        <v>2.2474999999999998E-2</v>
      </c>
      <c r="K18" s="28">
        <f>+'Annual Financial Data'!K98/'Financial Ratios'!K11</f>
        <v>-7.4418666666666661E-2</v>
      </c>
      <c r="L18" s="28">
        <f>+'Annual Financial Data'!L98/'Financial Ratios'!L11</f>
        <v>1.5256260869565217E-2</v>
      </c>
      <c r="M18" s="28">
        <f>+'Annual Financial Data'!M98/'Financial Ratios'!M11</f>
        <v>2.9517999999999999E-2</v>
      </c>
      <c r="N18" s="28">
        <f>+'Annual Financial Data'!N98/'Financial Ratios'!N11</f>
        <v>-1.0605517240457029E-2</v>
      </c>
      <c r="O18" s="28">
        <f>+'Annual Financial Data'!O98/'Financial Ratios'!O11</f>
        <v>-1.0090362201914292E-3</v>
      </c>
      <c r="P18" s="28">
        <f>+'Annual Financial Data'!P98/'Financial Ratios'!P11</f>
        <v>-5.4276842105263155E-3</v>
      </c>
      <c r="Q18" s="28">
        <f>+'Annual Financial Data'!Q98/'Financial Ratios'!Q11</f>
        <v>1.7544166666666666E-2</v>
      </c>
      <c r="R18" s="28">
        <f>+'Annual Financial Data'!R98/'Financial Ratios'!R11</f>
        <v>0.203429</v>
      </c>
      <c r="S18" s="28">
        <f>+'Annual Financial Data'!S98/'Financial Ratios'!S11</f>
        <v>-2.2205833333333335E-3</v>
      </c>
      <c r="T18" s="28">
        <f>+'Annual Financial Data'!T98/'Financial Ratios'!T11</f>
        <v>-7.134533333333333E-2</v>
      </c>
      <c r="U18" s="28">
        <f>+'Annual Financial Data'!U98/'Financial Ratios'!U11</f>
        <v>7.2878999999999999E-3</v>
      </c>
      <c r="V18" s="28">
        <f>+'Annual Financial Data'!V98/'Financial Ratios'!V11</f>
        <v>-7.6081574999999999E-2</v>
      </c>
      <c r="W18" s="28">
        <f>+'Annual Financial Data'!W98/'Financial Ratios'!W11</f>
        <v>-5.5630434782608694E-3</v>
      </c>
      <c r="X18" s="28">
        <f>+'Annual Financial Data'!X98/'Financial Ratios'!X11</f>
        <v>2.330924472772173E-2</v>
      </c>
      <c r="Y18" s="28">
        <f>+'Annual Financial Data'!Y98/'Financial Ratios'!Y11</f>
        <v>-0.10118453052755971</v>
      </c>
      <c r="Z18" s="28">
        <f>+'Annual Financial Data'!Z98/'Financial Ratios'!Z11</f>
        <v>9.5828045777307941E-3</v>
      </c>
      <c r="AA18" s="28">
        <f>+'Annual Financial Data'!AA98/'Financial Ratios'!AA11</f>
        <v>-5.2444100847667562E-2</v>
      </c>
      <c r="AB18" s="28">
        <f>+'Annual Financial Data'!AB98/'Financial Ratios'!AB11</f>
        <v>3.7357616992534873E-3</v>
      </c>
      <c r="AC18" s="28">
        <f>+'Annual Financial Data'!AC98/'Financial Ratios'!AC11</f>
        <v>0.1095556</v>
      </c>
      <c r="AD18" s="28">
        <f>+'Annual Financial Data'!AD98/'Financial Ratios'!AD11</f>
        <v>-2.3876000000000001E-2</v>
      </c>
      <c r="AE18" s="28">
        <f>+'Annual Financial Data'!AE98/'Financial Ratios'!AE11</f>
        <v>2.29257E-2</v>
      </c>
      <c r="AF18" s="28">
        <f>+'Annual Financial Data'!AF98/'Financial Ratios'!AF11</f>
        <v>6.43448734003923E-2</v>
      </c>
      <c r="AG18" s="28">
        <f>+'Annual Financial Data'!AG98/'Financial Ratios'!AG11</f>
        <v>4.8015000000000002E-3</v>
      </c>
      <c r="AH18" s="28">
        <f>+'Annual Financial Data'!AH98/'Financial Ratios'!AH11</f>
        <v>-7.6170333333333336E-3</v>
      </c>
      <c r="AI18" s="28">
        <f>+'Annual Financial Data'!AI98/'Financial Ratios'!AI11</f>
        <v>-0.44691168006383142</v>
      </c>
      <c r="AJ18" s="28">
        <f>+'Annual Financial Data'!AJ98/'Financial Ratios'!AJ11</f>
        <v>0.23020199999999999</v>
      </c>
      <c r="AK18" s="28">
        <f>+'Annual Financial Data'!AK98/'Financial Ratios'!AK11</f>
        <v>-4.5946875944308296E-2</v>
      </c>
      <c r="AL18" s="18" t="s">
        <v>189</v>
      </c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</row>
    <row r="19" spans="1:78" x14ac:dyDescent="0.2">
      <c r="A19" s="22" t="s">
        <v>168</v>
      </c>
      <c r="B19" s="28">
        <f>+'Annual Financial Data'!B51/'Financial Ratios'!B11</f>
        <v>1.7012016666666667</v>
      </c>
      <c r="C19" s="28">
        <f>+'Annual Financial Data'!C51/'Financial Ratios'!C11</f>
        <v>0.57084056923734161</v>
      </c>
      <c r="D19" s="28">
        <f>+'Annual Financial Data'!D51/'Financial Ratios'!D11</f>
        <v>1.1985209999999999</v>
      </c>
      <c r="E19" s="28"/>
      <c r="F19" s="28">
        <f>+'Annual Financial Data'!F51/'Financial Ratios'!F11</f>
        <v>0.61509119999999995</v>
      </c>
      <c r="G19" s="28">
        <f>+'Annual Financial Data'!G51/'Financial Ratios'!G11</f>
        <v>1.6159646913580248</v>
      </c>
      <c r="H19" s="28">
        <f>+'Annual Financial Data'!H51/'Financial Ratios'!H11</f>
        <v>0.57389027777777779</v>
      </c>
      <c r="I19" s="28">
        <f>+'Annual Financial Data'!I51/'Financial Ratios'!I11</f>
        <v>0.53399201963424281</v>
      </c>
      <c r="J19" s="28">
        <f>+'Annual Financial Data'!J51/'Financial Ratios'!J11</f>
        <v>1.2433835</v>
      </c>
      <c r="K19" s="28">
        <f>+'Annual Financial Data'!K51/'Financial Ratios'!K11</f>
        <v>0.95087166666666667</v>
      </c>
      <c r="L19" s="28">
        <f>+'Annual Financial Data'!L51/'Financial Ratios'!L11</f>
        <v>1.0023284347826087</v>
      </c>
      <c r="M19" s="28">
        <f>+'Annual Financial Data'!M51/'Financial Ratios'!M11</f>
        <v>1.3618673333333333</v>
      </c>
      <c r="N19" s="28">
        <f>+'Annual Financial Data'!N51/'Financial Ratios'!N11</f>
        <v>0.67392364018671491</v>
      </c>
      <c r="O19" s="28">
        <f>+'Annual Financial Data'!O51/'Financial Ratios'!O11</f>
        <v>0.49089457230291211</v>
      </c>
      <c r="P19" s="28">
        <f>+'Annual Financial Data'!P51/'Financial Ratios'!P11</f>
        <v>0.91862136842105269</v>
      </c>
      <c r="Q19" s="28">
        <f>+'Annual Financial Data'!Q51/'Financial Ratios'!Q11</f>
        <v>1.1673666666666667</v>
      </c>
      <c r="R19" s="28">
        <f>+'Annual Financial Data'!R51/'Financial Ratios'!R11</f>
        <v>1.379054</v>
      </c>
      <c r="S19" s="28">
        <f>+'Annual Financial Data'!S51/'Financial Ratios'!S11</f>
        <v>0.65724158333333338</v>
      </c>
      <c r="T19" s="28">
        <f>+'Annual Financial Data'!T51/'Financial Ratios'!T11</f>
        <v>0.67270300000000005</v>
      </c>
      <c r="U19" s="28">
        <f>+'Annual Financial Data'!U51/'Financial Ratios'!U11</f>
        <v>0.93367540000000004</v>
      </c>
      <c r="V19" s="28">
        <f>+'Annual Financial Data'!V51/'Financial Ratios'!V11</f>
        <v>1.1270564000000001</v>
      </c>
      <c r="W19" s="28">
        <f>+'Annual Financial Data'!W51/'Financial Ratios'!W11</f>
        <v>0.75225086956521736</v>
      </c>
      <c r="X19" s="28">
        <f>+'Annual Financial Data'!X51/'Financial Ratios'!X11</f>
        <v>1.0406984307108749</v>
      </c>
      <c r="Y19" s="28">
        <f>+'Annual Financial Data'!Y51/'Financial Ratios'!Y11</f>
        <v>1.0423047352578938</v>
      </c>
      <c r="Z19" s="28">
        <f>+'Annual Financial Data'!Z51/'Financial Ratios'!Z11</f>
        <v>0.98098245502518988</v>
      </c>
      <c r="AA19" s="28">
        <f>+'Annual Financial Data'!AA51/'Financial Ratios'!AA11</f>
        <v>1.074178232989573</v>
      </c>
      <c r="AB19" s="28">
        <f>+'Annual Financial Data'!AB51/'Financial Ratios'!AB11</f>
        <v>0.50733613881461093</v>
      </c>
      <c r="AC19" s="28">
        <f>+'Annual Financial Data'!AC51/'Financial Ratios'!AC11</f>
        <v>1.2360952000000001</v>
      </c>
      <c r="AD19" s="28">
        <f>+'Annual Financial Data'!AD51/'Financial Ratios'!AD11</f>
        <v>0.93861706666666667</v>
      </c>
      <c r="AE19" s="28">
        <f>+'Annual Financial Data'!AE51/'Financial Ratios'!AE11</f>
        <v>0.98136239999999997</v>
      </c>
      <c r="AF19" s="28">
        <f>+'Annual Financial Data'!AF51/'Financial Ratios'!AF11</f>
        <v>1.6115394386616932</v>
      </c>
      <c r="AG19" s="28">
        <f>+'Annual Financial Data'!AG51/'Financial Ratios'!AG11</f>
        <v>0.56924074999999996</v>
      </c>
      <c r="AH19" s="28">
        <f>+'Annual Financial Data'!AH51/'Financial Ratios'!AH11</f>
        <v>1.2397089333333333</v>
      </c>
      <c r="AI19" s="28">
        <f>+'Annual Financial Data'!AI51/'Financial Ratios'!AI11</f>
        <v>0.55308831993616858</v>
      </c>
      <c r="AJ19" s="28">
        <f>+'Annual Financial Data'!AJ51/'Financial Ratios'!AJ11</f>
        <v>2.1565539999999999</v>
      </c>
      <c r="AK19" s="28">
        <f>+'Annual Financial Data'!AK51/'Financial Ratios'!AK11</f>
        <v>0.29257531322651698</v>
      </c>
      <c r="AL19" s="18" t="s">
        <v>196</v>
      </c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</row>
    <row r="20" spans="1:78" x14ac:dyDescent="0.2">
      <c r="A20" s="22" t="s">
        <v>169</v>
      </c>
      <c r="B20" s="28">
        <f>+B12/'Annual Financial Data'!B98</f>
        <v>38.274711769181252</v>
      </c>
      <c r="C20" s="28" t="s">
        <v>195</v>
      </c>
      <c r="D20" s="28">
        <f>+D12/'Annual Financial Data'!D98</f>
        <v>23.674975050188003</v>
      </c>
      <c r="E20" s="28"/>
      <c r="F20" s="28">
        <f>+F12/'Annual Financial Data'!F98</f>
        <v>17.060680132837984</v>
      </c>
      <c r="G20" s="28">
        <f>+G12/'Annual Financial Data'!G98</f>
        <v>46.547999214379757</v>
      </c>
      <c r="H20" s="28" t="s">
        <v>195</v>
      </c>
      <c r="I20" s="28" t="s">
        <v>195</v>
      </c>
      <c r="J20" s="28">
        <f>+J12/'Annual Financial Data'!J98</f>
        <v>27.586206896551722</v>
      </c>
      <c r="K20" s="28" t="s">
        <v>195</v>
      </c>
      <c r="L20" s="28">
        <f>+L12/'Annual Financial Data'!L98</f>
        <v>34.73983596185743</v>
      </c>
      <c r="M20" s="28">
        <f>+M12/'Annual Financial Data'!M98</f>
        <v>28.118436208415204</v>
      </c>
      <c r="N20" s="28" t="s">
        <v>195</v>
      </c>
      <c r="O20" s="28" t="s">
        <v>195</v>
      </c>
      <c r="P20" s="28" t="s">
        <v>195</v>
      </c>
      <c r="Q20" s="28">
        <f>+Q12/'Annual Financial Data'!Q98</f>
        <v>41.039281812568277</v>
      </c>
      <c r="R20" s="28">
        <f>+R12/'Annual Financial Data'!R98</f>
        <v>7.7176803700554002</v>
      </c>
      <c r="S20" s="28" t="s">
        <v>195</v>
      </c>
      <c r="T20" s="28" t="s">
        <v>195</v>
      </c>
      <c r="U20" s="28">
        <f>+U12/'Annual Financial Data'!U98</f>
        <v>76.839693190082201</v>
      </c>
      <c r="V20" s="28" t="s">
        <v>195</v>
      </c>
      <c r="W20" s="28" t="s">
        <v>195</v>
      </c>
      <c r="X20" s="28">
        <f>+X12/'Annual Financial Data'!X98</f>
        <v>19.305644831332273</v>
      </c>
      <c r="Y20" s="28" t="s">
        <v>195</v>
      </c>
      <c r="Z20" s="28">
        <f>+Z12/'Annual Financial Data'!Z98</f>
        <v>140.87733805374958</v>
      </c>
      <c r="AA20" s="28" t="s">
        <v>195</v>
      </c>
      <c r="AB20" s="28">
        <f>+AB12/'Annual Financial Data'!AB98</f>
        <v>117.78053190275082</v>
      </c>
      <c r="AC20" s="28">
        <f>+AC12/'Annual Financial Data'!AC98</f>
        <v>15.7910686445969</v>
      </c>
      <c r="AD20" s="28" t="s">
        <v>195</v>
      </c>
      <c r="AE20" s="28">
        <f>+AE12/'Annual Financial Data'!AE98</f>
        <v>43.619169752722925</v>
      </c>
      <c r="AF20" s="28">
        <f>+AF12/'Annual Financial Data'!AF98</f>
        <v>10.878877570310554</v>
      </c>
      <c r="AG20" s="28" t="s">
        <v>195</v>
      </c>
      <c r="AH20" s="28" t="s">
        <v>195</v>
      </c>
      <c r="AI20" s="28" t="s">
        <v>195</v>
      </c>
      <c r="AJ20" s="28" t="s">
        <v>195</v>
      </c>
      <c r="AK20" s="28" t="s">
        <v>195</v>
      </c>
      <c r="AL20" s="18" t="s">
        <v>190</v>
      </c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</row>
    <row r="21" spans="1:78" x14ac:dyDescent="0.2">
      <c r="A21" s="22" t="s">
        <v>170</v>
      </c>
      <c r="B21" s="28">
        <f>+B12/'Annual Financial Data'!B51</f>
        <v>0.6407235669688387</v>
      </c>
      <c r="C21" s="28">
        <f>+C12/'Annual Financial Data'!C51</f>
        <v>0.45546867901727273</v>
      </c>
      <c r="D21" s="28">
        <f>+D12/'Annual Financial Data'!D51</f>
        <v>0.53399147782975853</v>
      </c>
      <c r="E21" s="28"/>
      <c r="F21" s="28">
        <f>+F12/'Annual Financial Data'!F51</f>
        <v>0.94294959836850212</v>
      </c>
      <c r="G21" s="28">
        <f>+G12/'Annual Financial Data'!G51</f>
        <v>0.48887206770347169</v>
      </c>
      <c r="H21" s="28">
        <f>+H12/'Annual Financial Data'!H51</f>
        <v>2.2303915043768043</v>
      </c>
      <c r="I21" s="28">
        <f>+I12/'Annual Financial Data'!I51</f>
        <v>0.97379732445472389</v>
      </c>
      <c r="J21" s="28">
        <f>+J12/'Annual Financial Data'!J51</f>
        <v>0.49863939806182084</v>
      </c>
      <c r="K21" s="28">
        <f>+K12/'Annual Financial Data'!K51</f>
        <v>0.35756665375453756</v>
      </c>
      <c r="L21" s="28">
        <f>+L12/'Annual Financial Data'!L51</f>
        <v>0.52876879634263763</v>
      </c>
      <c r="M21" s="28">
        <f>+M12/'Annual Financial Data'!M51</f>
        <v>0.60945730886170513</v>
      </c>
      <c r="N21" s="28">
        <f>+N12/'Annual Financial Data'!N51</f>
        <v>0.45999276700563951</v>
      </c>
      <c r="O21" s="28">
        <f>+O12/'Annual Financial Data'!O51</f>
        <v>0.32593556545023311</v>
      </c>
      <c r="P21" s="28">
        <f>+P12/'Annual Financial Data'!P51</f>
        <v>3.211333963491974</v>
      </c>
      <c r="Q21" s="28">
        <f>+Q12/'Annual Financial Data'!Q51</f>
        <v>0.61677279346677705</v>
      </c>
      <c r="R21" s="28">
        <f>+R12/'Annual Financial Data'!R51</f>
        <v>1.1384615830852163</v>
      </c>
      <c r="S21" s="28">
        <f>+S12/'Annual Financial Data'!S51</f>
        <v>0.41080784729207259</v>
      </c>
      <c r="T21" s="28">
        <f>+T12/'Annual Financial Data'!T51</f>
        <v>0.55001984531063486</v>
      </c>
      <c r="U21" s="28">
        <f>+U12/'Annual Financial Data'!U51</f>
        <v>0.59978018056382343</v>
      </c>
      <c r="V21" s="28">
        <f>+V12/'Annual Financial Data'!V51</f>
        <v>0.39927016962061523</v>
      </c>
      <c r="W21" s="28">
        <f>+W12/'Annual Financial Data'!W51</f>
        <v>0.97042094537148516</v>
      </c>
      <c r="X21" s="28">
        <f>+X12/'Annual Financial Data'!X51</f>
        <v>0.4324019204032204</v>
      </c>
      <c r="Y21" s="28">
        <f>+Y12/'Annual Financial Data'!Y51</f>
        <v>0.3262001874297108</v>
      </c>
      <c r="Z21" s="28">
        <f>+Z12/'Annual Financial Data'!Z51</f>
        <v>1.3761714015214823</v>
      </c>
      <c r="AA21" s="28">
        <f>+AA12/'Annual Financial Data'!AA51</f>
        <v>0.40030600769413838</v>
      </c>
      <c r="AB21" s="28">
        <f>+AB12/'Annual Financial Data'!AB51</f>
        <v>0.86727509896704458</v>
      </c>
      <c r="AC21" s="28">
        <f>+AC12/'Annual Financial Data'!AC51</f>
        <v>1.399568576918671</v>
      </c>
      <c r="AD21" s="28">
        <f>+AD12/'Annual Financial Data'!AD51</f>
        <v>0.75643201600993693</v>
      </c>
      <c r="AE21" s="28">
        <f>+AE12/'Annual Financial Data'!AE51</f>
        <v>1.018991557043555</v>
      </c>
      <c r="AF21" s="28">
        <f>+AF12/'Annual Financial Data'!AF51</f>
        <v>0.43436727839643596</v>
      </c>
      <c r="AG21" s="28" t="s">
        <v>195</v>
      </c>
      <c r="AH21" s="27" t="s">
        <v>195</v>
      </c>
      <c r="AI21" s="28">
        <f>+AI12/'Annual Financial Data'!AI51</f>
        <v>1.0848177015729521</v>
      </c>
      <c r="AJ21" s="28" t="s">
        <v>195</v>
      </c>
      <c r="AK21" s="28" t="s">
        <v>195</v>
      </c>
      <c r="AL21" s="18" t="s">
        <v>197</v>
      </c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</row>
    <row r="22" spans="1:78" x14ac:dyDescent="0.2">
      <c r="A22" s="23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19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</row>
    <row r="23" spans="1:78" x14ac:dyDescent="0.2">
      <c r="A23" s="22" t="s">
        <v>171</v>
      </c>
      <c r="B23" s="28">
        <f>+'Annual Financial Data'!B97/'Annual Financial Data'!B37*100</f>
        <v>1.5947190505789219</v>
      </c>
      <c r="C23" s="28">
        <f>+'Annual Financial Data'!C97/'Annual Financial Data'!C37*100</f>
        <v>-0.31486659488751056</v>
      </c>
      <c r="D23" s="28">
        <f>+'Annual Financial Data'!D97/'Annual Financial Data'!D37*100</f>
        <v>2.0367260864047472</v>
      </c>
      <c r="E23" s="28"/>
      <c r="F23" s="28">
        <f>+'Annual Financial Data'!F97/'Annual Financial Data'!F37*100</f>
        <v>3.9908388541054647</v>
      </c>
      <c r="G23" s="28">
        <f>+'Annual Financial Data'!G97/'Annual Financial Data'!G37*100</f>
        <v>0.88867314894937965</v>
      </c>
      <c r="H23" s="28">
        <f>+'Annual Financial Data'!H97/'Annual Financial Data'!H37*100</f>
        <v>-4.5244490149175558</v>
      </c>
      <c r="I23" s="28">
        <f>+'Annual Financial Data'!I97/'Annual Financial Data'!I37*100</f>
        <v>-0.95156149997972628</v>
      </c>
      <c r="J23" s="28">
        <f>+'Annual Financial Data'!J97/'Annual Financial Data'!J37*100</f>
        <v>1.7332336793588385</v>
      </c>
      <c r="K23" s="28">
        <f>+'Annual Financial Data'!K97/'Annual Financial Data'!K37*100</f>
        <v>-3.8822397478150923</v>
      </c>
      <c r="L23" s="28">
        <f>+'Annual Financial Data'!L97/'Annual Financial Data'!L37*100</f>
        <v>1.4332916913245524</v>
      </c>
      <c r="M23" s="28">
        <f>+'Annual Financial Data'!M97/'Annual Financial Data'!M37*100</f>
        <v>2.1185066100162202</v>
      </c>
      <c r="N23" s="28">
        <f>+'Annual Financial Data'!N97/'Annual Financial Data'!N37*100</f>
        <v>-1.4843798986829533</v>
      </c>
      <c r="O23" s="28">
        <f>+'Annual Financial Data'!O97/'Annual Financial Data'!O37*100</f>
        <v>-0.1521177199670839</v>
      </c>
      <c r="P23" s="28">
        <f>+'Annual Financial Data'!P97/'Annual Financial Data'!P37*100</f>
        <v>-0.50952698764735749</v>
      </c>
      <c r="Q23" s="28">
        <f>+'Annual Financial Data'!Q97/'Annual Financial Data'!Q37*100</f>
        <v>1.4343424351023579</v>
      </c>
      <c r="R23" s="28">
        <f>+'Annual Financial Data'!R97/'Annual Financial Data'!R37*100</f>
        <v>13.154163048278726</v>
      </c>
      <c r="S23" s="28">
        <f>+'Annual Financial Data'!S97/'Annual Financial Data'!S37*100</f>
        <v>-0.32007743262512384</v>
      </c>
      <c r="T23" s="28">
        <f>+'Annual Financial Data'!T97/'Annual Financial Data'!T37*100</f>
        <v>-10.499202145793692</v>
      </c>
      <c r="U23" s="28">
        <f>+'Annual Financial Data'!U97/'Annual Financial Data'!U37*100</f>
        <v>0.77949639649102009</v>
      </c>
      <c r="V23" s="28">
        <f>+'Annual Financial Data'!V97/'Annual Financial Data'!V37*100</f>
        <v>-4.1917107660440776</v>
      </c>
      <c r="W23" s="28">
        <f>+'Annual Financial Data'!W97/'Annual Financial Data'!W37*100</f>
        <v>-0.71560482729846453</v>
      </c>
      <c r="X23" s="28">
        <f>+'Annual Financial Data'!X97/'Annual Financial Data'!X37*100</f>
        <v>1.9851356073310318</v>
      </c>
      <c r="Y23" s="28">
        <f>+'Annual Financial Data'!Y97/'Annual Financial Data'!Y37*100</f>
        <v>-4.5480239401720262</v>
      </c>
      <c r="Z23" s="28">
        <f>+'Annual Financial Data'!Z97/'Annual Financial Data'!Z37*100</f>
        <v>0.95959562154029598</v>
      </c>
      <c r="AA23" s="28">
        <f>+'Annual Financial Data'!AA97/'Annual Financial Data'!AA37*100</f>
        <v>-4.801381083663018</v>
      </c>
      <c r="AB23" s="28">
        <f>+'Annual Financial Data'!AB97/'Annual Financial Data'!AB37*100</f>
        <v>0.66694427464005479</v>
      </c>
      <c r="AC23" s="28">
        <f>+'Annual Financial Data'!AC97/'Annual Financial Data'!AC37*100</f>
        <v>7.8975816397352832</v>
      </c>
      <c r="AD23" s="28">
        <f>+'Annual Financial Data'!AD97/'Annual Financial Data'!AD37*100</f>
        <v>-2.0833769624370868</v>
      </c>
      <c r="AE23" s="28">
        <f>+'Annual Financial Data'!AE97/'Annual Financial Data'!AE37*100</f>
        <v>2.184858236811769</v>
      </c>
      <c r="AF23" s="28">
        <f>+'Annual Financial Data'!AF97/'Annual Financial Data'!AF37*100</f>
        <v>3.4486200400555154</v>
      </c>
      <c r="AG23" s="28">
        <f>+'Annual Financial Data'!AG97/'Annual Financial Data'!AG37*100</f>
        <v>0.43681063192438441</v>
      </c>
      <c r="AH23" s="28">
        <f>+'Annual Financial Data'!AH97/'Annual Financial Data'!AH37*100</f>
        <v>-0.53854835469495876</v>
      </c>
      <c r="AI23" s="28">
        <f>+'Annual Financial Data'!AI97/'Annual Financial Data'!AI37*100</f>
        <v>-76.650916868332246</v>
      </c>
      <c r="AJ23" s="28">
        <f>+'Annual Financial Data'!AJ97/'Annual Financial Data'!AJ37*100</f>
        <v>8.6677596031691646</v>
      </c>
      <c r="AK23" s="28">
        <f>+'Annual Financial Data'!AK97/'Annual Financial Data'!AK37*100</f>
        <v>-13.329313341474661</v>
      </c>
      <c r="AL23" s="18" t="s">
        <v>191</v>
      </c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</row>
    <row r="24" spans="1:78" x14ac:dyDescent="0.2">
      <c r="A24" s="22" t="s">
        <v>172</v>
      </c>
      <c r="B24" s="28">
        <f>+'Annual Financial Data'!B98/'Annual Financial Data'!B51*100</f>
        <v>1.6740127811615515</v>
      </c>
      <c r="C24" s="28">
        <f>+'Annual Financial Data'!C98/'Annual Financial Data'!C51*100</f>
        <v>-0.93463528165573218</v>
      </c>
      <c r="D24" s="28">
        <f>+'Annual Financial Data'!D98/'Annual Financial Data'!D51*100</f>
        <v>2.2555102030636274</v>
      </c>
      <c r="E24" s="28"/>
      <c r="F24" s="28">
        <f>+'Annual Financial Data'!F98/'Annual Financial Data'!F51*100</f>
        <v>5.5270340398301911</v>
      </c>
      <c r="G24" s="28">
        <f>+'Annual Financial Data'!G98/'Annual Financial Data'!G51*100</f>
        <v>1.0502536649361456</v>
      </c>
      <c r="H24" s="28">
        <f>+'Annual Financial Data'!H98/'Annual Financial Data'!H51*100</f>
        <v>-6.8571954085299893</v>
      </c>
      <c r="I24" s="28">
        <f>+'Annual Financial Data'!I98/'Annual Financial Data'!I51*100</f>
        <v>-1.5887458115004935</v>
      </c>
      <c r="J24" s="28">
        <f>+'Annual Financial Data'!J98/'Annual Financial Data'!J51*100</f>
        <v>1.8075678179741004</v>
      </c>
      <c r="K24" s="28">
        <f>+'Annual Financial Data'!K98/'Annual Financial Data'!K51*100</f>
        <v>-7.8263628284924529</v>
      </c>
      <c r="L24" s="28">
        <f>+'Annual Financial Data'!L98/'Annual Financial Data'!L51*100</f>
        <v>1.5220820182432608</v>
      </c>
      <c r="M24" s="28">
        <f>+'Annual Financial Data'!M98/'Annual Financial Data'!M51*100</f>
        <v>2.1674651618047962</v>
      </c>
      <c r="N24" s="28">
        <f>+'Annual Financial Data'!N98/'Annual Financial Data'!N51*100</f>
        <v>-1.5736971680528529</v>
      </c>
      <c r="O24" s="28">
        <f>+'Annual Financial Data'!O98/'Annual Financial Data'!O51*100</f>
        <v>-0.20555049436741213</v>
      </c>
      <c r="P24" s="28">
        <f>+'Annual Financial Data'!P98/'Annual Financial Data'!P51*100</f>
        <v>-0.59085107282617899</v>
      </c>
      <c r="Q24" s="28">
        <f>+'Annual Financial Data'!Q98/'Annual Financial Data'!Q51*100</f>
        <v>1.5028839838953769</v>
      </c>
      <c r="R24" s="28">
        <f>+'Annual Financial Data'!R98/'Annual Financial Data'!R51*100</f>
        <v>14.75134403728933</v>
      </c>
      <c r="S24" s="28">
        <f>+'Annual Financial Data'!S98/'Annual Financial Data'!S51*100</f>
        <v>-0.33786409588863764</v>
      </c>
      <c r="T24" s="28">
        <f>+'Annual Financial Data'!T98/'Annual Financial Data'!T51*100</f>
        <v>-10.60577005503667</v>
      </c>
      <c r="U24" s="28">
        <f>+'Annual Financial Data'!U98/'Annual Financial Data'!U51*100</f>
        <v>0.78056035320198003</v>
      </c>
      <c r="V24" s="28">
        <f>+'Annual Financial Data'!V98/'Annual Financial Data'!V51*100</f>
        <v>-6.7504674122785699</v>
      </c>
      <c r="W24" s="28">
        <f>+'Annual Financial Data'!W98/'Annual Financial Data'!W51*100</f>
        <v>-0.73951971387898463</v>
      </c>
      <c r="X24" s="28">
        <f>+'Annual Financial Data'!X98/'Annual Financial Data'!X51*100</f>
        <v>2.2397693740923366</v>
      </c>
      <c r="Y24" s="28">
        <f>+'Annual Financial Data'!Y98/'Annual Financial Data'!Y51*100</f>
        <v>-9.7077684773756676</v>
      </c>
      <c r="Z24" s="28">
        <f>+'Annual Financial Data'!Z98/'Annual Financial Data'!Z51*100</f>
        <v>0.97685789675868617</v>
      </c>
      <c r="AA24" s="28">
        <f>+'Annual Financial Data'!AA98/'Annual Financial Data'!AA51*100</f>
        <v>-4.8822531714973447</v>
      </c>
      <c r="AB24" s="28">
        <f>+'Annual Financial Data'!AB98/'Annual Financial Data'!AB51*100</f>
        <v>0.73634843123576432</v>
      </c>
      <c r="AC24" s="28">
        <f>+'Annual Financial Data'!AC98/'Annual Financial Data'!AC51*100</f>
        <v>8.863039028061916</v>
      </c>
      <c r="AD24" s="28">
        <f>+'Annual Financial Data'!AD98/'Annual Financial Data'!AD51*100</f>
        <v>-2.5437423682046836</v>
      </c>
      <c r="AE24" s="28">
        <f>+'Annual Financial Data'!AE98/'Annual Financial Data'!AE51*100</f>
        <v>2.3361094739313431</v>
      </c>
      <c r="AF24" s="28">
        <f>+'Annual Financial Data'!AF98/'Annual Financial Data'!AF51*100</f>
        <v>3.9927582196702329</v>
      </c>
      <c r="AG24" s="28">
        <f>+'Annual Financial Data'!AG98/'Annual Financial Data'!AG51*100</f>
        <v>0.8434919671509814</v>
      </c>
      <c r="AH24" s="28">
        <f>+'Annual Financial Data'!AH98/'Annual Financial Data'!AH51*100</f>
        <v>-0.6144211055132619</v>
      </c>
      <c r="AI24" s="28">
        <f>+'Annual Financial Data'!AI98/'Annual Financial Data'!AI51*100</f>
        <v>-80.802950262158689</v>
      </c>
      <c r="AJ24" s="28">
        <f>+'Annual Financial Data'!AJ98/'Annual Financial Data'!AJ51*100</f>
        <v>10.674529828606193</v>
      </c>
      <c r="AK24" s="28">
        <f>+'Annual Financial Data'!AK98/'Annual Financial Data'!AK51*100</f>
        <v>-15.704290098028681</v>
      </c>
      <c r="AL24" s="18" t="s">
        <v>192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</row>
    <row r="25" spans="1:78" x14ac:dyDescent="0.2">
      <c r="A25" s="15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</row>
    <row r="26" spans="1:78" x14ac:dyDescent="0.2">
      <c r="A26" s="22" t="s">
        <v>199</v>
      </c>
      <c r="B26" s="28">
        <f>+'Annual Financial Data'!B75/'Annual Financial Data'!B37*100</f>
        <v>4.7367458286435324</v>
      </c>
      <c r="C26" s="28">
        <f>+'Annual Financial Data'!C75/'Annual Financial Data'!C37*100</f>
        <v>40.763243413807466</v>
      </c>
      <c r="D26" s="28">
        <f>+'Annual Financial Data'!D75/'Annual Financial Data'!D37*100</f>
        <v>9.6999834610239777</v>
      </c>
      <c r="E26" s="28"/>
      <c r="F26" s="28">
        <f>+'Annual Financial Data'!F75/'Annual Financial Data'!F37*100</f>
        <v>27.794205258267656</v>
      </c>
      <c r="G26" s="28">
        <f>+'Annual Financial Data'!G75/'Annual Financial Data'!G37*100</f>
        <v>15.384903798130509</v>
      </c>
      <c r="H26" s="28">
        <f>+'Annual Financial Data'!H75/'Annual Financial Data'!H37*100</f>
        <v>34.018957527601152</v>
      </c>
      <c r="I26" s="28">
        <f>+'Annual Financial Data'!I75/'Annual Financial Data'!I37*100</f>
        <v>19.893370403403502</v>
      </c>
      <c r="J26" s="28">
        <f>+'Annual Financial Data'!J75/'Annual Financial Data'!J37*100</f>
        <v>4.1123844912538212</v>
      </c>
      <c r="K26" s="28">
        <f>+'Annual Financial Data'!K75/'Annual Financial Data'!K37*100</f>
        <v>50.395351801458645</v>
      </c>
      <c r="L26" s="28">
        <f>+'Annual Financial Data'!L75/'Annual Financial Data'!L37*100</f>
        <v>5.8334784758305886</v>
      </c>
      <c r="M26" s="28">
        <f>+'Annual Financial Data'!M75/'Annual Financial Data'!M37*100</f>
        <v>2.2587930201290902</v>
      </c>
      <c r="N26" s="28">
        <f>+'Annual Financial Data'!N75/'Annual Financial Data'!N37*100</f>
        <v>5.675632592032458</v>
      </c>
      <c r="O26" s="28">
        <f>+'Annual Financial Data'!O75/'Annual Financial Data'!O37*100</f>
        <v>25.994962729118797</v>
      </c>
      <c r="P26" s="28">
        <f>+'Annual Financial Data'!P75/'Annual Financial Data'!P37*100</f>
        <v>13.763888891633789</v>
      </c>
      <c r="Q26" s="28">
        <f>+'Annual Financial Data'!Q75/'Annual Financial Data'!Q37*100</f>
        <v>4.5606679908427736</v>
      </c>
      <c r="R26" s="28">
        <f>+'Annual Financial Data'!R75/'Annual Financial Data'!R37*100</f>
        <v>10.82735908655615</v>
      </c>
      <c r="S26" s="28">
        <f>+'Annual Financial Data'!S75/'Annual Financial Data'!S37*100</f>
        <v>5.2644431533134508</v>
      </c>
      <c r="T26" s="28">
        <f>+'Annual Financial Data'!T75/'Annual Financial Data'!T37*100</f>
        <v>1.0048106708891869</v>
      </c>
      <c r="U26" s="28">
        <f>+'Annual Financial Data'!U75/'Annual Financial Data'!U37*100</f>
        <v>0.13630678352998205</v>
      </c>
      <c r="V26" s="28">
        <f>+'Annual Financial Data'!V75/'Annual Financial Data'!V37*100</f>
        <v>37.904881098756441</v>
      </c>
      <c r="W26" s="28">
        <f>+'Annual Financial Data'!W75/'Annual Financial Data'!W37*100</f>
        <v>3.2338403063090673</v>
      </c>
      <c r="X26" s="28">
        <f>+'Annual Financial Data'!X75/'Annual Financial Data'!X37*100</f>
        <v>10.023387209068172</v>
      </c>
      <c r="Y26" s="28">
        <f>+'Annual Financial Data'!Y75/'Annual Financial Data'!Y37*100</f>
        <v>42.223480745606793</v>
      </c>
      <c r="Z26" s="28">
        <f>+'Annual Financial Data'!Z75/'Annual Financial Data'!Z37*100</f>
        <v>1.7671224520647373</v>
      </c>
      <c r="AA26" s="28">
        <f>+'Annual Financial Data'!AA75/'Annual Financial Data'!AA37*100</f>
        <v>1.6564501059973418</v>
      </c>
      <c r="AB26" s="28">
        <f>+'Annual Financial Data'!AB75/'Annual Financial Data'!AB37*100</f>
        <v>9.4254504595376218</v>
      </c>
      <c r="AC26" s="28">
        <f>+'Annual Financial Data'!AC75/'Annual Financial Data'!AC37*100</f>
        <v>10.893073868566161</v>
      </c>
      <c r="AD26" s="28">
        <f>+'Annual Financial Data'!AD75/'Annual Financial Data'!AD37*100</f>
        <v>18.097957227190122</v>
      </c>
      <c r="AE26" s="28">
        <f>+'Annual Financial Data'!AE75/'Annual Financial Data'!AE37*100</f>
        <v>6.4744926899782254</v>
      </c>
      <c r="AF26" s="28">
        <f>+'Annual Financial Data'!AF75/'Annual Financial Data'!AF37*100</f>
        <v>13.628127466722967</v>
      </c>
      <c r="AG26" s="28">
        <f>+'Annual Financial Data'!AG75/'Annual Financial Data'!AG37*100</f>
        <v>25.384483647575738</v>
      </c>
      <c r="AH26" s="28">
        <f>+'Annual Financial Data'!AH75/'Annual Financial Data'!AH37*100</f>
        <v>12.348656342936362</v>
      </c>
      <c r="AI26" s="28">
        <f>+'Annual Financial Data'!AI75/'Annual Financial Data'!AI37*100</f>
        <v>5.1384675687651242</v>
      </c>
      <c r="AJ26" s="28">
        <f>+'Annual Financial Data'!AJ75/'Annual Financial Data'!AJ37*100</f>
        <v>18.799612326335676</v>
      </c>
      <c r="AK26" s="28">
        <f>+'Annual Financial Data'!AK75/'Annual Financial Data'!AK37*100</f>
        <v>15.123108027991305</v>
      </c>
      <c r="AL26" s="18" t="s">
        <v>193</v>
      </c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</row>
    <row r="27" spans="1:78" x14ac:dyDescent="0.2">
      <c r="A27" s="22" t="s">
        <v>173</v>
      </c>
      <c r="B27" s="28">
        <f>+'Annual Financial Data'!B53/'Annual Financial Data'!B37*100</f>
        <v>95.263254171356465</v>
      </c>
      <c r="C27" s="28">
        <f>+'Annual Financial Data'!C53/'Annual Financial Data'!C37*100</f>
        <v>59.236756586192541</v>
      </c>
      <c r="D27" s="28">
        <f>+'Annual Financial Data'!D53/'Annual Financial Data'!D37*100</f>
        <v>90.300016538976024</v>
      </c>
      <c r="E27" s="28"/>
      <c r="F27" s="28">
        <f>+'Annual Financial Data'!F53/'Annual Financial Data'!F37*100</f>
        <v>72.205794741732348</v>
      </c>
      <c r="G27" s="28">
        <f>+'Annual Financial Data'!G53/'Annual Financial Data'!G37*100</f>
        <v>84.615096201869491</v>
      </c>
      <c r="H27" s="28">
        <f>+'Annual Financial Data'!H53/'Annual Financial Data'!H37*100</f>
        <v>65.981042472398855</v>
      </c>
      <c r="I27" s="28">
        <f>+'Annual Financial Data'!I53/'Annual Financial Data'!I37*100</f>
        <v>80.106629596596505</v>
      </c>
      <c r="J27" s="28">
        <f>+'Annual Financial Data'!J53/'Annual Financial Data'!J37*100</f>
        <v>95.88761550874618</v>
      </c>
      <c r="K27" s="28">
        <f>+'Annual Financial Data'!K53/'Annual Financial Data'!K37*100</f>
        <v>49.604648198541362</v>
      </c>
      <c r="L27" s="28">
        <f>+'Annual Financial Data'!L53/'Annual Financial Data'!L37*100</f>
        <v>94.166521524169411</v>
      </c>
      <c r="M27" s="28">
        <f>+'Annual Financial Data'!M53/'Annual Financial Data'!M37*100</f>
        <v>97.74120697987091</v>
      </c>
      <c r="N27" s="28">
        <f>+'Annual Financial Data'!N53/'Annual Financial Data'!N37*100</f>
        <v>94.324367407967543</v>
      </c>
      <c r="O27" s="28">
        <f>+'Annual Financial Data'!O53/'Annual Financial Data'!O37*100</f>
        <v>74.005037270881203</v>
      </c>
      <c r="P27" s="28">
        <f>+'Annual Financial Data'!P53/'Annual Financial Data'!P37*100</f>
        <v>86.236111108366202</v>
      </c>
      <c r="Q27" s="28">
        <f>+'Annual Financial Data'!Q53/'Annual Financial Data'!Q37*100</f>
        <v>95.439332009157226</v>
      </c>
      <c r="R27" s="28">
        <f>+'Annual Financial Data'!R53/'Annual Financial Data'!R37*100</f>
        <v>89.172640913443843</v>
      </c>
      <c r="S27" s="28">
        <f>+'Annual Financial Data'!S53/'Annual Financial Data'!S37*100</f>
        <v>94.735556846686549</v>
      </c>
      <c r="T27" s="28">
        <f>+'Annual Financial Data'!T53/'Annual Financial Data'!T37*100</f>
        <v>98.995189329110815</v>
      </c>
      <c r="U27" s="28">
        <f>+'Annual Financial Data'!U53/'Annual Financial Data'!U37*100</f>
        <v>99.863693216470011</v>
      </c>
      <c r="V27" s="28">
        <f>+'Annual Financial Data'!V53/'Annual Financial Data'!V37*100</f>
        <v>62.095118901243559</v>
      </c>
      <c r="W27" s="28">
        <f>+'Annual Financial Data'!W53/'Annual Financial Data'!W37*100</f>
        <v>96.766159693690938</v>
      </c>
      <c r="X27" s="28">
        <f>+'Annual Financial Data'!X53/'Annual Financial Data'!X37*100</f>
        <v>89.976612790931824</v>
      </c>
      <c r="Y27" s="28">
        <f>+'Annual Financial Data'!Y53/'Annual Financial Data'!Y37*100</f>
        <v>57.776519254393207</v>
      </c>
      <c r="Z27" s="28">
        <f>+'Annual Financial Data'!Z53/'Annual Financial Data'!Z37*100</f>
        <v>98.23287754793526</v>
      </c>
      <c r="AA27" s="28">
        <f>+'Annual Financial Data'!AA53/'Annual Financial Data'!AA37*100</f>
        <v>98.343549894002663</v>
      </c>
      <c r="AB27" s="28">
        <f>+'Annual Financial Data'!AB53/'Annual Financial Data'!AB37*100</f>
        <v>90.574549540462385</v>
      </c>
      <c r="AC27" s="28">
        <f>+'Annual Financial Data'!AC53/'Annual Financial Data'!AC37*100</f>
        <v>89.106926131433838</v>
      </c>
      <c r="AD27" s="28">
        <f>+'Annual Financial Data'!AD53/'Annual Financial Data'!AD37*100</f>
        <v>81.902042772809878</v>
      </c>
      <c r="AE27" s="28">
        <f>+'Annual Financial Data'!AE53/'Annual Financial Data'!AE37*100</f>
        <v>93.525507310021766</v>
      </c>
      <c r="AF27" s="28">
        <f>+'Annual Financial Data'!AF53/'Annual Financial Data'!AF37*100</f>
        <v>86.371872533277042</v>
      </c>
      <c r="AG27" s="28">
        <f>+'Annual Financial Data'!AG53/'Annual Financial Data'!AG37*100</f>
        <v>74.615516352424265</v>
      </c>
      <c r="AH27" s="28">
        <f>+'Annual Financial Data'!AH53/'Annual Financial Data'!AH37*100</f>
        <v>87.651343657063634</v>
      </c>
      <c r="AI27" s="28">
        <f>+'Annual Financial Data'!AI53/'Annual Financial Data'!AI37*100</f>
        <v>94.861532431234878</v>
      </c>
      <c r="AJ27" s="28">
        <f>+'Annual Financial Data'!AJ53/'Annual Financial Data'!AJ37*100</f>
        <v>81.200387673664324</v>
      </c>
      <c r="AK27" s="28">
        <f>+'Annual Financial Data'!AK53/'Annual Financial Data'!AK37*100</f>
        <v>84.876891972008693</v>
      </c>
      <c r="AL27" s="18" t="s">
        <v>194</v>
      </c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</row>
    <row r="28" spans="1:78" x14ac:dyDescent="0.2">
      <c r="A28" s="22" t="s">
        <v>174</v>
      </c>
      <c r="B28" s="28" t="s">
        <v>195</v>
      </c>
      <c r="C28" s="28" t="s">
        <v>195</v>
      </c>
      <c r="D28" s="28">
        <f>+('Annual Financial Data'!D93+'Annual Financial Data'!D90+'Annual Financial Data'!D91)/('Annual Financial Data'!D90+'Annual Financial Data'!D91)</f>
        <v>4.4257791328327736</v>
      </c>
      <c r="E28" s="28"/>
      <c r="F28" s="28" t="s">
        <v>195</v>
      </c>
      <c r="G28" s="28">
        <f>+('Annual Financial Data'!G93+'Annual Financial Data'!G90+'Annual Financial Data'!G91)/('Annual Financial Data'!G90+'Annual Financial Data'!G91)</f>
        <v>5.1993879030309538</v>
      </c>
      <c r="H28" s="28" t="s">
        <v>195</v>
      </c>
      <c r="I28" s="28">
        <f>+('Annual Financial Data'!I93+'Annual Financial Data'!I90+'Annual Financial Data'!I91)/('Annual Financial Data'!I90+'Annual Financial Data'!I91)</f>
        <v>-0.84035129495618899</v>
      </c>
      <c r="J28" s="28" t="s">
        <v>195</v>
      </c>
      <c r="K28" s="28">
        <f>+('Annual Financial Data'!K93+'Annual Financial Data'!K90+'Annual Financial Data'!K91)/('Annual Financial Data'!K90+'Annual Financial Data'!K91)</f>
        <v>-1.1331957423226127</v>
      </c>
      <c r="L28" s="28" t="s">
        <v>195</v>
      </c>
      <c r="M28" s="28" t="s">
        <v>195</v>
      </c>
      <c r="N28" s="28" t="s">
        <v>195</v>
      </c>
      <c r="O28" s="28" t="s">
        <v>195</v>
      </c>
      <c r="P28" s="28">
        <f>+('Annual Financial Data'!P93+'Annual Financial Data'!P90+'Annual Financial Data'!P91)/('Annual Financial Data'!P90+'Annual Financial Data'!P91)</f>
        <v>0.51836837631586319</v>
      </c>
      <c r="Q28" s="28" t="s">
        <v>195</v>
      </c>
      <c r="R28" s="28">
        <f>+('Annual Financial Data'!R93+'Annual Financial Data'!R90+'Annual Financial Data'!R91)/('Annual Financial Data'!R90+'Annual Financial Data'!R91)</f>
        <v>233.21007604562737</v>
      </c>
      <c r="S28" s="28" t="s">
        <v>195</v>
      </c>
      <c r="T28" s="28" t="s">
        <v>195</v>
      </c>
      <c r="U28" s="28" t="s">
        <v>195</v>
      </c>
      <c r="V28" s="28">
        <f>+('Annual Financial Data'!V93+'Annual Financial Data'!V90+'Annual Financial Data'!V91)/('Annual Financial Data'!V90+'Annual Financial Data'!V91)</f>
        <v>-1.8809448606229298</v>
      </c>
      <c r="W28" s="28" t="s">
        <v>195</v>
      </c>
      <c r="X28" s="28">
        <f>+('Annual Financial Data'!X93+'Annual Financial Data'!X90+'Annual Financial Data'!X91)/('Annual Financial Data'!X90+'Annual Financial Data'!X91)</f>
        <v>34.151719925170845</v>
      </c>
      <c r="Y28" s="28">
        <f>+('Annual Financial Data'!Y93+'Annual Financial Data'!Y90+'Annual Financial Data'!Y91)/('Annual Financial Data'!Y90+'Annual Financial Data'!Y91)</f>
        <v>-1.5667569415813498</v>
      </c>
      <c r="Z28" s="28" t="s">
        <v>195</v>
      </c>
      <c r="AA28" s="28" t="s">
        <v>195</v>
      </c>
      <c r="AB28" s="28" t="s">
        <v>195</v>
      </c>
      <c r="AC28" s="28" t="s">
        <v>195</v>
      </c>
      <c r="AD28" s="28">
        <f>+('Annual Financial Data'!AD93+'Annual Financial Data'!AD90+'Annual Financial Data'!AD91)/('Annual Financial Data'!AD90+'Annual Financial Data'!AD91)</f>
        <v>-0.19244855830059265</v>
      </c>
      <c r="AE28" s="28">
        <f>+('Annual Financial Data'!AE93+'Annual Financial Data'!AE90+'Annual Financial Data'!AE91)/('Annual Financial Data'!AE90+'Annual Financial Data'!AE91)</f>
        <v>3.29265957533124</v>
      </c>
      <c r="AF28" s="28">
        <f>+('Annual Financial Data'!AF93+'Annual Financial Data'!AF90+'Annual Financial Data'!AF91)/('Annual Financial Data'!AF90+'Annual Financial Data'!AF91)</f>
        <v>9.1363077093053029</v>
      </c>
      <c r="AG28" s="28" t="s">
        <v>195</v>
      </c>
      <c r="AH28" s="28" t="s">
        <v>195</v>
      </c>
      <c r="AI28" s="28" t="s">
        <v>195</v>
      </c>
      <c r="AJ28" s="28" t="s">
        <v>195</v>
      </c>
      <c r="AK28" s="28" t="s">
        <v>195</v>
      </c>
      <c r="AL28" s="18" t="s">
        <v>205</v>
      </c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</row>
    <row r="29" spans="1:78" x14ac:dyDescent="0.2"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</row>
    <row r="30" spans="1:78" x14ac:dyDescent="0.2">
      <c r="A30" s="22" t="s">
        <v>175</v>
      </c>
      <c r="B30" s="28">
        <f>+'Annual Financial Data'!B79/'Annual Financial Data'!B37</f>
        <v>5.7488562484950635E-2</v>
      </c>
      <c r="C30" s="28">
        <f>+'Annual Financial Data'!C79/'Annual Financial Data'!C37</f>
        <v>8.7208850831189139E-3</v>
      </c>
      <c r="D30" s="28">
        <f>+'Annual Financial Data'!D79/'Annual Financial Data'!D37</f>
        <v>9.3120697380121686E-2</v>
      </c>
      <c r="E30" s="28"/>
      <c r="F30" s="28">
        <f>+'Annual Financial Data'!F79/'Annual Financial Data'!F37</f>
        <v>0.40004249532052566</v>
      </c>
      <c r="G30" s="28">
        <f>+'Annual Financial Data'!G79/'Annual Financial Data'!G37</f>
        <v>0.12470042164961929</v>
      </c>
      <c r="H30" s="28">
        <f>+'Annual Financial Data'!H79/'Annual Financial Data'!H37</f>
        <v>3.5225998894995864E-3</v>
      </c>
      <c r="I30" s="28">
        <f>+'Annual Financial Data'!I79/'Annual Financial Data'!I37</f>
        <v>0</v>
      </c>
      <c r="J30" s="28">
        <f>+'Annual Financial Data'!J79/'Annual Financial Data'!J37</f>
        <v>1.8175882410023835E-2</v>
      </c>
      <c r="K30" s="28">
        <f>+'Annual Financial Data'!K79/'Annual Financial Data'!K37</f>
        <v>1.9948350644556204E-2</v>
      </c>
      <c r="L30" s="28">
        <f>+'Annual Financial Data'!L79/'Annual Financial Data'!L37</f>
        <v>2.7921903642156264E-2</v>
      </c>
      <c r="M30" s="28">
        <f>+'Annual Financial Data'!M79/'Annual Financial Data'!M37</f>
        <v>0.17651291142147646</v>
      </c>
      <c r="N30" s="28">
        <f>+'Annual Financial Data'!N79/'Annual Financial Data'!N37</f>
        <v>1.2705965002912109E-3</v>
      </c>
      <c r="O30" s="28">
        <f>+'Annual Financial Data'!O79/'Annual Financial Data'!O37</f>
        <v>0.11784806713018781</v>
      </c>
      <c r="P30" s="28">
        <f>+'Annual Financial Data'!P79/'Annual Financial Data'!P37</f>
        <v>4.0829255345324771E-2</v>
      </c>
      <c r="Q30" s="28">
        <f>+'Annual Financial Data'!Q79/'Annual Financial Data'!Q37</f>
        <v>0.1192276284343859</v>
      </c>
      <c r="R30" s="28">
        <f>+'Annual Financial Data'!R79/'Annual Financial Data'!R37</f>
        <v>0.28607583968693157</v>
      </c>
      <c r="S30" s="28">
        <f>+'Annual Financial Data'!S79/'Annual Financial Data'!S37</f>
        <v>2.4696183490721456E-3</v>
      </c>
      <c r="T30" s="28">
        <f>+'Annual Financial Data'!T79/'Annual Financial Data'!T37</f>
        <v>0.11677171460904653</v>
      </c>
      <c r="U30" s="28">
        <f>+'Annual Financial Data'!U79/'Annual Financial Data'!U37</f>
        <v>9.5192276633462034E-4</v>
      </c>
      <c r="V30" s="28">
        <f>+'Annual Financial Data'!V79/'Annual Financial Data'!V37</f>
        <v>9.084296820090132E-2</v>
      </c>
      <c r="W30" s="28">
        <f>+'Annual Financial Data'!W79/'Annual Financial Data'!W37</f>
        <v>7.9151095247310121E-2</v>
      </c>
      <c r="X30" s="28">
        <f>+'Annual Financial Data'!X79/'Annual Financial Data'!X37</f>
        <v>0.17107558752770788</v>
      </c>
      <c r="Y30" s="28">
        <f>+'Annual Financial Data'!Y79/'Annual Financial Data'!Y37</f>
        <v>8.9219982898331107E-2</v>
      </c>
      <c r="Z30" s="28">
        <f>+'Annual Financial Data'!Z79/'Annual Financial Data'!Z37</f>
        <v>5.6332640282228362E-2</v>
      </c>
      <c r="AA30" s="28">
        <f>+'Annual Financial Data'!AA79/'Annual Financial Data'!AA37</f>
        <v>9.5131262349753151E-2</v>
      </c>
      <c r="AB30" s="28">
        <f>+'Annual Financial Data'!AB79/'Annual Financial Data'!AB37</f>
        <v>0</v>
      </c>
      <c r="AC30" s="28">
        <f>+'Annual Financial Data'!AC79/'Annual Financial Data'!AC37</f>
        <v>0.17012633466272165</v>
      </c>
      <c r="AD30" s="28">
        <f>+'Annual Financial Data'!AD79/'Annual Financial Data'!AD37</f>
        <v>9.0283158700574047E-5</v>
      </c>
      <c r="AE30" s="28">
        <f>+'Annual Financial Data'!AE79/'Annual Financial Data'!AE37</f>
        <v>0.45214272535421735</v>
      </c>
      <c r="AF30" s="28">
        <f>+'Annual Financial Data'!AF79/'Annual Financial Data'!AF37</f>
        <v>6.1303553659196326E-2</v>
      </c>
      <c r="AG30" s="28">
        <f>+'Annual Financial Data'!AG79/'Annual Financial Data'!AG37</f>
        <v>1.5920412493339014E-2</v>
      </c>
      <c r="AH30" s="28">
        <f>+'Annual Financial Data'!AH79/'Annual Financial Data'!AH37</f>
        <v>0</v>
      </c>
      <c r="AI30" s="28">
        <f>+'Annual Financial Data'!AI79/'Annual Financial Data'!AI37</f>
        <v>5.1490763148028225E-3</v>
      </c>
      <c r="AJ30" s="28">
        <f>+'Annual Financial Data'!AJ79/'Annual Financial Data'!AJ37</f>
        <v>0.17354872767280582</v>
      </c>
      <c r="AK30" s="28">
        <f>+'Annual Financial Data'!AK79/'Annual Financial Data'!AK37</f>
        <v>0</v>
      </c>
      <c r="AL30" s="18" t="s">
        <v>204</v>
      </c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</row>
    <row r="31" spans="1:78" x14ac:dyDescent="0.2">
      <c r="A31" s="22" t="s">
        <v>176</v>
      </c>
      <c r="B31" s="28">
        <f>+'Annual Financial Data'!B79/('Annual Financial Data'!B14+'Annual Financial Data'!B24)</f>
        <v>9.2475825447797824E-2</v>
      </c>
      <c r="C31" s="28">
        <f>+'Annual Financial Data'!C79/('Annual Financial Data'!C14+'Annual Financial Data'!C24)</f>
        <v>3.6687211795662755E-2</v>
      </c>
      <c r="D31" s="28">
        <f>+'Annual Financial Data'!D79/('Annual Financial Data'!D14+'Annual Financial Data'!D24)</f>
        <v>21.886583863468022</v>
      </c>
      <c r="E31" s="28"/>
      <c r="F31" s="28">
        <f>+'Annual Financial Data'!F79/('Annual Financial Data'!F14+'Annual Financial Data'!F24)</f>
        <v>1.4656128073326316</v>
      </c>
      <c r="G31" s="28">
        <f>+'Annual Financial Data'!G79/('Annual Financial Data'!G14+'Annual Financial Data'!G24)</f>
        <v>1.7662067620536119</v>
      </c>
      <c r="H31" s="28">
        <f>+'Annual Financial Data'!H79/('Annual Financial Data'!H14+'Annual Financial Data'!H24)</f>
        <v>76.068965517241381</v>
      </c>
      <c r="I31" s="28">
        <f>+'Annual Financial Data'!I79/('Annual Financial Data'!I14+'Annual Financial Data'!I24)</f>
        <v>0</v>
      </c>
      <c r="J31" s="28">
        <f>+'Annual Financial Data'!J79/('Annual Financial Data'!J14+'Annual Financial Data'!J24)</f>
        <v>87.508044554455452</v>
      </c>
      <c r="K31" s="28">
        <f>+'Annual Financial Data'!K79/('Annual Financial Data'!K14+'Annual Financial Data'!K24)</f>
        <v>0.19147742920808192</v>
      </c>
      <c r="L31" s="28">
        <f>+'Annual Financial Data'!L79/('Annual Financial Data'!L14+'Annual Financial Data'!L24)</f>
        <v>0.2197638107485399</v>
      </c>
      <c r="M31" s="28">
        <f>+'Annual Financial Data'!M79/('Annual Financial Data'!M14+'Annual Financial Data'!M24)</f>
        <v>4.0978237023995643</v>
      </c>
      <c r="N31" s="27" t="s">
        <v>195</v>
      </c>
      <c r="O31" s="28">
        <f>+'Annual Financial Data'!O79/('Annual Financial Data'!O14+'Annual Financial Data'!O24)</f>
        <v>0.20023942773320608</v>
      </c>
      <c r="P31" s="28">
        <f>+'Annual Financial Data'!P79/('Annual Financial Data'!P14+'Annual Financial Data'!P24)</f>
        <v>2.3681773111025777</v>
      </c>
      <c r="Q31" s="28">
        <f>+'Annual Financial Data'!Q79/('Annual Financial Data'!Q14+'Annual Financial Data'!Q24)</f>
        <v>0.33028153197785792</v>
      </c>
      <c r="R31" s="28">
        <f>+'Annual Financial Data'!R79/('Annual Financial Data'!R14+'Annual Financial Data'!R24)</f>
        <v>1021.7459584295613</v>
      </c>
      <c r="S31" s="28">
        <f>+'Annual Financial Data'!S79/('Annual Financial Data'!S14+'Annual Financial Data'!S24)</f>
        <v>277.83783783783781</v>
      </c>
      <c r="T31" s="28">
        <f>+'Annual Financial Data'!T79/('Annual Financial Data'!T14+'Annual Financial Data'!T24)</f>
        <v>161.17129316181448</v>
      </c>
      <c r="U31" s="28">
        <f>+'Annual Financial Data'!U79/('Annual Financial Data'!U14+'Annual Financial Data'!U24)</f>
        <v>0.36014891550663647</v>
      </c>
      <c r="V31" s="28">
        <f>+'Annual Financial Data'!V79/('Annual Financial Data'!V14+'Annual Financial Data'!V24)</f>
        <v>0.17652616054600465</v>
      </c>
      <c r="W31" s="28">
        <f>+'Annual Financial Data'!W79/('Annual Financial Data'!W14+'Annual Financial Data'!W24)</f>
        <v>9.5271498391070783E-2</v>
      </c>
      <c r="X31" s="28">
        <f>+'Annual Financial Data'!X79/('Annual Financial Data'!X14+'Annual Financial Data'!X24)</f>
        <v>135.11131453679971</v>
      </c>
      <c r="Y31" s="28">
        <f>+'Annual Financial Data'!Y79/('Annual Financial Data'!Y14+'Annual Financial Data'!Y24)</f>
        <v>0.17652190995778702</v>
      </c>
      <c r="Z31" s="28">
        <f>+'Annual Financial Data'!Z79/('Annual Financial Data'!Z14+'Annual Financial Data'!Z24)</f>
        <v>258.27967573827448</v>
      </c>
      <c r="AA31" s="28">
        <f>+'Annual Financial Data'!AA79/('Annual Financial Data'!AA14+'Annual Financial Data'!AA24)</f>
        <v>0.12084794934825166</v>
      </c>
      <c r="AB31" s="28">
        <f>+'Annual Financial Data'!AB79/('Annual Financial Data'!AB14+'Annual Financial Data'!AB24)</f>
        <v>0</v>
      </c>
      <c r="AC31" s="28">
        <f>+'Annual Financial Data'!AC79/('Annual Financial Data'!AC14+'Annual Financial Data'!AC24)</f>
        <v>988.27470686767174</v>
      </c>
      <c r="AD31" s="28">
        <f>+'Annual Financial Data'!AD79/('Annual Financial Data'!AD14+'Annual Financial Data'!AD24)</f>
        <v>1.4592028690636204E-4</v>
      </c>
      <c r="AE31" s="28">
        <f>+'Annual Financial Data'!AE79/('Annual Financial Data'!AE14+'Annual Financial Data'!AE24)</f>
        <v>55.85375903557722</v>
      </c>
      <c r="AF31" s="28">
        <f>+'Annual Financial Data'!AF79/('Annual Financial Data'!AF14+'Annual Financial Data'!AF24)</f>
        <v>28.090180559536144</v>
      </c>
      <c r="AG31" s="28">
        <f>+'Annual Financial Data'!AG79/('Annual Financial Data'!AG14+'Annual Financial Data'!AG24)</f>
        <v>38.78116343490305</v>
      </c>
      <c r="AH31" s="28">
        <f>+'Annual Financial Data'!AH79/('Annual Financial Data'!AH14+'Annual Financial Data'!AH24)</f>
        <v>0</v>
      </c>
      <c r="AI31" s="28">
        <f>+'Annual Financial Data'!AI79/('Annual Financial Data'!AI14+'Annual Financial Data'!AI24)</f>
        <v>6042.75</v>
      </c>
      <c r="AJ31" s="28">
        <f>+'Annual Financial Data'!AJ79/('Annual Financial Data'!AJ14+'Annual Financial Data'!AJ24)</f>
        <v>0.44676969722817805</v>
      </c>
      <c r="AK31" s="28" t="s">
        <v>195</v>
      </c>
      <c r="AL31" s="18" t="s">
        <v>203</v>
      </c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</row>
    <row r="32" spans="1:78" x14ac:dyDescent="0.2">
      <c r="A32" s="22" t="s">
        <v>177</v>
      </c>
      <c r="B32" s="28">
        <f>+'Annual Financial Data'!B79/'Financial Ratios'!B35</f>
        <v>5.4467680608365017</v>
      </c>
      <c r="C32" s="28">
        <f>+'Annual Financial Data'!C79/'Financial Ratios'!C35</f>
        <v>0.18583676579361222</v>
      </c>
      <c r="D32" s="28">
        <f>+'Annual Financial Data'!D79/'Financial Ratios'!D35</f>
        <v>1.3603502271467933</v>
      </c>
      <c r="E32" s="28"/>
      <c r="F32" s="28">
        <f>+'Annual Financial Data'!F79/'Financial Ratios'!F35</f>
        <v>-4.7814354706095292</v>
      </c>
      <c r="G32" s="28">
        <f>+'Annual Financial Data'!G79/'Financial Ratios'!G35</f>
        <v>1.9169728257899104</v>
      </c>
      <c r="H32" s="28">
        <f>+'Annual Financial Data'!H79/'Financial Ratios'!H35</f>
        <v>2.3317267038728225E-2</v>
      </c>
      <c r="I32" s="28">
        <f>+'Annual Financial Data'!I79/'Financial Ratios'!I35</f>
        <v>0</v>
      </c>
      <c r="J32" s="28">
        <f>+'Annual Financial Data'!J79/'Financial Ratios'!J35</f>
        <v>0.16898552283305551</v>
      </c>
      <c r="K32" s="28">
        <f>+'Annual Financial Data'!K79/'Financial Ratios'!K35</f>
        <v>-4.621159356420667E-2</v>
      </c>
      <c r="L32" s="28">
        <f>+'Annual Financial Data'!L79/'Financial Ratios'!L35</f>
        <v>5.474337436582899E-2</v>
      </c>
      <c r="M32" s="28">
        <f>+'Annual Financial Data'!M79/'Financial Ratios'!M35</f>
        <v>0.22979850399835428</v>
      </c>
      <c r="N32" s="28">
        <f>+'Annual Financial Data'!N79/'Financial Ratios'!N35</f>
        <v>-2.3334421852889448E-2</v>
      </c>
      <c r="O32" s="28">
        <f>+'Annual Financial Data'!O79/'Financial Ratios'!O35</f>
        <v>-2.896809922920446</v>
      </c>
      <c r="P32" s="28">
        <f>+'Annual Financial Data'!P79/'Financial Ratios'!P35</f>
        <v>0.14270606280499409</v>
      </c>
      <c r="Q32" s="28">
        <f>+'Annual Financial Data'!Q79/'Financial Ratios'!Q35</f>
        <v>0.21650934479076042</v>
      </c>
      <c r="R32" s="28">
        <f>+'Annual Financial Data'!R79/'Financial Ratios'!R35</f>
        <v>0.3220053277435696</v>
      </c>
      <c r="S32" s="28">
        <f>+'Annual Financial Data'!S79/'Financial Ratios'!S35</f>
        <v>-0.20455269022604267</v>
      </c>
      <c r="T32" s="28">
        <f>+'Annual Financial Data'!T79/'Financial Ratios'!T35</f>
        <v>10.293608925019459</v>
      </c>
      <c r="U32" s="28">
        <f>+'Annual Financial Data'!U79/'Financial Ratios'!U35</f>
        <v>4.9344795371569078E-3</v>
      </c>
      <c r="V32" s="28">
        <f>+'Annual Financial Data'!V79/'Financial Ratios'!V35</f>
        <v>1.4764871320101447</v>
      </c>
      <c r="W32" s="28">
        <f>+'Annual Financial Data'!W79/'Financial Ratios'!W35</f>
        <v>1.0322387711339003</v>
      </c>
      <c r="X32" s="28">
        <f>+'Annual Financial Data'!X79/'Financial Ratios'!X35</f>
        <v>0.24696740861130304</v>
      </c>
      <c r="Y32" s="28">
        <f>+'Annual Financial Data'!Y79/'Financial Ratios'!Y35</f>
        <v>6.4330175042282862</v>
      </c>
      <c r="Z32" s="28">
        <f>+'Annual Financial Data'!Z79/'Financial Ratios'!Z35</f>
        <v>1.0458898231561768</v>
      </c>
      <c r="AA32" s="28">
        <f>+'Annual Financial Data'!AA79/'Financial Ratios'!AA35</f>
        <v>1.1623980046192053</v>
      </c>
      <c r="AB32" s="28">
        <f>+'Annual Financial Data'!AB79/'Financial Ratios'!AB35</f>
        <v>0</v>
      </c>
      <c r="AC32" s="28">
        <f>+'Annual Financial Data'!AC79/'Financial Ratios'!AC35</f>
        <v>1.330114006551375</v>
      </c>
      <c r="AD32" s="28">
        <f>+'Annual Financial Data'!AD79/'Financial Ratios'!AD35</f>
        <v>-7.6863341732832534E-4</v>
      </c>
      <c r="AE32" s="28">
        <f>+'Annual Financial Data'!AE79/'Financial Ratios'!AE35</f>
        <v>1.4028676357528949</v>
      </c>
      <c r="AF32" s="28">
        <f>+'Annual Financial Data'!AF79/'Financial Ratios'!AF35</f>
        <v>-1.7644409362677385</v>
      </c>
      <c r="AG32" s="28">
        <f>+'Annual Financial Data'!AG79/'Financial Ratios'!AG35</f>
        <v>-6.389041515991771E-2</v>
      </c>
      <c r="AH32" s="28">
        <f>+'Annual Financial Data'!AH79/'Financial Ratios'!AH35</f>
        <v>0</v>
      </c>
      <c r="AI32" s="28">
        <f>+'Annual Financial Data'!AI79/'Financial Ratios'!AI35</f>
        <v>13.093716143011918</v>
      </c>
      <c r="AJ32" s="28">
        <f>+'Annual Financial Data'!AJ79/'Financial Ratios'!AJ35</f>
        <v>0.4097464098584212</v>
      </c>
      <c r="AK32" s="28">
        <f>+'Annual Financial Data'!AK79/'Financial Ratios'!AK35</f>
        <v>0</v>
      </c>
      <c r="AL32" s="18" t="s">
        <v>202</v>
      </c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</row>
    <row r="33" spans="1:67" x14ac:dyDescent="0.2">
      <c r="A33" s="15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</row>
    <row r="34" spans="1:67" x14ac:dyDescent="0.2">
      <c r="A34" s="22" t="s">
        <v>178</v>
      </c>
      <c r="B34" s="28">
        <f>+'Annual Financial Data'!B36/'Annual Financial Data'!B74</f>
        <v>1.22282426654582</v>
      </c>
      <c r="C34" s="28">
        <f>+'Annual Financial Data'!C36/'Annual Financial Data'!C74</f>
        <v>1.1151224948785075</v>
      </c>
      <c r="D34" s="28">
        <f>+'Annual Financial Data'!D36/'Annual Financial Data'!D74</f>
        <v>2.7856984808590521</v>
      </c>
      <c r="E34" s="28"/>
      <c r="F34" s="28">
        <f>+'Annual Financial Data'!F36/'Annual Financial Data'!F74</f>
        <v>0.69898123600683038</v>
      </c>
      <c r="G34" s="28">
        <f>+'Annual Financial Data'!G36/'Annual Financial Data'!G74</f>
        <v>1.914644066995518</v>
      </c>
      <c r="H34" s="28">
        <f>+'Annual Financial Data'!H36/'Annual Financial Data'!H74</f>
        <v>1.4440835332166109</v>
      </c>
      <c r="I34" s="28">
        <f>+'Annual Financial Data'!I36/'Annual Financial Data'!I74</f>
        <v>2.9598647114199479</v>
      </c>
      <c r="J34" s="28">
        <f>+'Annual Financial Data'!J36/'Annual Financial Data'!J74</f>
        <v>3.6154853510192089</v>
      </c>
      <c r="K34" s="28">
        <f>+'Annual Financial Data'!K36/'Annual Financial Data'!K74</f>
        <v>1.6681566667752497E-3</v>
      </c>
      <c r="L34" s="28">
        <f>+'Annual Financial Data'!L36/'Annual Financial Data'!L74</f>
        <v>9.7435109964004312</v>
      </c>
      <c r="M34" s="28">
        <f>+'Annual Financial Data'!M36/'Annual Financial Data'!M74</f>
        <v>38.885950110917072</v>
      </c>
      <c r="N34" s="28">
        <f>+'Annual Financial Data'!N36/'Annual Financial Data'!N74</f>
        <v>4.0607463022914528E-2</v>
      </c>
      <c r="O34" s="28">
        <f>+'Annual Financial Data'!O36/'Annual Financial Data'!O74</f>
        <v>0.7487348407665303</v>
      </c>
      <c r="P34" s="28">
        <f>+'Annual Financial Data'!P36/'Annual Financial Data'!P74</f>
        <v>3.0786811451135243</v>
      </c>
      <c r="Q34" s="28">
        <f>+'Annual Financial Data'!Q36/'Annual Financial Data'!Q74</f>
        <v>13.074573577171403</v>
      </c>
      <c r="R34" s="28">
        <f>+'Annual Financial Data'!R36/'Annual Financial Data'!R74</f>
        <v>9.6840059412824324</v>
      </c>
      <c r="S34" s="28">
        <f>+'Annual Financial Data'!S36/'Annual Financial Data'!S74</f>
        <v>0.7706640138360934</v>
      </c>
      <c r="T34" s="28">
        <f>+'Annual Financial Data'!T36/'Annual Financial Data'!T74</f>
        <v>4.5469325153374234</v>
      </c>
      <c r="U34" s="28">
        <f>+'Annual Financial Data'!U36/'Annual Financial Data'!U74</f>
        <v>142.52817011927181</v>
      </c>
      <c r="V34" s="28">
        <f>+'Annual Financial Data'!V36/'Annual Financial Data'!V74</f>
        <v>1.3908698275738358</v>
      </c>
      <c r="W34" s="28">
        <f>+'Annual Financial Data'!W36/'Annual Financial Data'!W74</f>
        <v>3.3711454315905987</v>
      </c>
      <c r="X34" s="28">
        <f>+'Annual Financial Data'!X36/'Annual Financial Data'!X74</f>
        <v>7.9898423455174452</v>
      </c>
      <c r="Y34" s="28">
        <f>+'Annual Financial Data'!Y36/'Annual Financial Data'!Y74</f>
        <v>1.0678012797777745</v>
      </c>
      <c r="Z34" s="28">
        <f>+'Annual Financial Data'!Z36/'Annual Financial Data'!Z74</f>
        <v>4.047947799861352</v>
      </c>
      <c r="AA34" s="28">
        <f>+'Annual Financial Data'!AA36/'Annual Financial Data'!AA74</f>
        <v>5.9407177542679817</v>
      </c>
      <c r="AB34" s="28">
        <f>+'Annual Financial Data'!AB36/'Annual Financial Data'!AB74</f>
        <v>1.486758256402801</v>
      </c>
      <c r="AC34" s="28">
        <f>+'Annual Financial Data'!AC36/'Annual Financial Data'!AC74</f>
        <v>2.174173379251561</v>
      </c>
      <c r="AD34" s="28">
        <f>+'Annual Financial Data'!AD36/'Annual Financial Data'!AD74</f>
        <v>0.35098023081195612</v>
      </c>
      <c r="AE34" s="28">
        <f>+'Annual Financial Data'!AE36/'Annual Financial Data'!AE74</f>
        <v>5.9779795339197603</v>
      </c>
      <c r="AF34" s="28">
        <f>+'Annual Financial Data'!AF36/'Annual Financial Data'!AF74</f>
        <v>0.44832326745021522</v>
      </c>
      <c r="AG34" s="28">
        <f>+'Annual Financial Data'!AG36/'Annual Financial Data'!AG74</f>
        <v>1.8364463414874525E-2</v>
      </c>
      <c r="AH34" s="28">
        <f>+'Annual Financial Data'!AH36/'Annual Financial Data'!AH74</f>
        <v>7.6386112196849867</v>
      </c>
      <c r="AI34" s="28">
        <f>+'Annual Financial Data'!AI36/'Annual Financial Data'!AI74</f>
        <v>1.9887520085698982</v>
      </c>
      <c r="AJ34" s="28">
        <f>+'Annual Financial Data'!AJ36/'Annual Financial Data'!AJ74</f>
        <v>3.2529802438672668</v>
      </c>
      <c r="AK34" s="28">
        <f>+'Annual Financial Data'!AK36/'Annual Financial Data'!AK74</f>
        <v>6.6123973864969008</v>
      </c>
      <c r="AL34" s="18" t="s">
        <v>201</v>
      </c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</row>
    <row r="35" spans="1:67" x14ac:dyDescent="0.2">
      <c r="A35" s="22" t="s">
        <v>179</v>
      </c>
      <c r="B35" s="30">
        <f>+'Annual Financial Data'!B36-'Annual Financial Data'!B74</f>
        <v>22618</v>
      </c>
      <c r="C35" s="30">
        <f>+'Annual Financial Data'!C36-'Annual Financial Data'!C74</f>
        <v>3589505</v>
      </c>
      <c r="D35" s="30">
        <f>+'Annual Financial Data'!D36-'Annual Financial Data'!D74</f>
        <v>8449602</v>
      </c>
      <c r="E35" s="30"/>
      <c r="F35" s="30">
        <f>+'Annual Financial Data'!F36-'Annual Financial Data'!F74</f>
        <v>-712714</v>
      </c>
      <c r="G35" s="30">
        <f>+'Annual Financial Data'!G36-'Annual Financial Data'!G74</f>
        <v>1006285</v>
      </c>
      <c r="H35" s="30">
        <f>+'Annual Financial Data'!H36-'Annual Financial Data'!H74</f>
        <v>189216</v>
      </c>
      <c r="I35" s="30">
        <f>+'Annual Financial Data'!I36-'Annual Financial Data'!I74</f>
        <v>9289355</v>
      </c>
      <c r="J35" s="30">
        <f>+'Annual Financial Data'!J36-'Annual Financial Data'!J74</f>
        <v>836835</v>
      </c>
      <c r="K35" s="30">
        <f>+'Annual Financial Data'!K36-'Annual Financial Data'!K74</f>
        <v>-2482429</v>
      </c>
      <c r="L35" s="30">
        <f>+'Annual Financial Data'!L36-'Annual Financial Data'!L74</f>
        <v>18730358</v>
      </c>
      <c r="M35" s="30">
        <f>+'Annual Financial Data'!M36-'Annual Financial Data'!M74</f>
        <v>6421517</v>
      </c>
      <c r="N35" s="30">
        <f>+'Annual Financial Data'!N36-'Annual Financial Data'!N74</f>
        <v>-174549</v>
      </c>
      <c r="O35" s="30">
        <f>+'Annual Financial Data'!O36-'Annual Financial Data'!O74</f>
        <v>-2343423</v>
      </c>
      <c r="P35" s="30">
        <f>+'Annual Financial Data'!P36-'Annual Financial Data'!P74</f>
        <v>2895343</v>
      </c>
      <c r="Q35" s="30">
        <f>+'Annual Financial Data'!Q36-'Annual Financial Data'!Q74</f>
        <v>4041396</v>
      </c>
      <c r="R35" s="30">
        <f>+'Annual Financial Data'!R36-'Annual Financial Data'!R74</f>
        <v>1373940</v>
      </c>
      <c r="S35" s="30">
        <f>+'Annual Financial Data'!S36-'Annual Financial Data'!S74</f>
        <v>-100512</v>
      </c>
      <c r="T35" s="30">
        <f>+'Annual Financial Data'!T36-'Annual Financial Data'!T74</f>
        <v>23126</v>
      </c>
      <c r="U35" s="30">
        <f>+'Annual Financial Data'!U36-'Annual Financial Data'!U74</f>
        <v>1803635</v>
      </c>
      <c r="V35" s="30">
        <f>+'Annual Financial Data'!V36-'Annual Financial Data'!V74</f>
        <v>4466937</v>
      </c>
      <c r="W35" s="30">
        <f>+'Annual Financial Data'!W36-'Annual Financial Data'!W74</f>
        <v>137102</v>
      </c>
      <c r="X35" s="30">
        <f>+'Annual Financial Data'!X36-'Annual Financial Data'!X74</f>
        <v>22411196</v>
      </c>
      <c r="Y35" s="30">
        <f>+'Annual Financial Data'!Y36-'Annual Financial Data'!Y74</f>
        <v>1025238</v>
      </c>
      <c r="Z35" s="30">
        <f>+'Annual Financial Data'!Z36-'Annual Financial Data'!Z74</f>
        <v>426478</v>
      </c>
      <c r="AA35" s="30">
        <f>+'Annual Financial Data'!AA36-'Annual Financial Data'!AA74</f>
        <v>552476</v>
      </c>
      <c r="AB35" s="30">
        <f>+'Annual Financial Data'!AB36-'Annual Financial Data'!AB74</f>
        <v>60267</v>
      </c>
      <c r="AC35" s="30">
        <f>+'Annual Financial Data'!AC36-'Annual Financial Data'!AC74</f>
        <v>443571</v>
      </c>
      <c r="AD35" s="30">
        <f>+'Annual Financial Data'!AD36-'Annual Financial Data'!AD74</f>
        <v>-504792</v>
      </c>
      <c r="AE35" s="30">
        <f>+'Annual Financial Data'!AE36-'Annual Financial Data'!AE74</f>
        <v>3381880</v>
      </c>
      <c r="AF35" s="30">
        <f>+'Annual Financial Data'!AF36-'Annual Financial Data'!AF74</f>
        <v>-1444245</v>
      </c>
      <c r="AG35" s="30">
        <f>+'Annual Financial Data'!AG36-'Annual Financial Data'!AG74</f>
        <v>-1095626</v>
      </c>
      <c r="AH35" s="30">
        <f>+'Annual Financial Data'!AH36-'Annual Financial Data'!AH74</f>
        <v>34783986</v>
      </c>
      <c r="AI35" s="30">
        <f>+'Annual Financial Data'!AI36-'Annual Financial Data'!AI74</f>
        <v>1846</v>
      </c>
      <c r="AJ35" s="30">
        <f>+'Annual Financial Data'!AJ36-'Annual Financial Data'!AJ74</f>
        <v>562443</v>
      </c>
      <c r="AK35" s="30">
        <f>+'Annual Financial Data'!AK36-'Annual Financial Data'!AK74</f>
        <v>167502</v>
      </c>
      <c r="AL35" s="18" t="s">
        <v>200</v>
      </c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</row>
    <row r="36" spans="1:67" x14ac:dyDescent="0.2">
      <c r="A36" s="38"/>
      <c r="AL36" s="4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 Saqallah</dc:creator>
  <cp:lastModifiedBy>Hiba Saqallah</cp:lastModifiedBy>
  <dcterms:created xsi:type="dcterms:W3CDTF">2023-08-14T05:48:13Z</dcterms:created>
  <dcterms:modified xsi:type="dcterms:W3CDTF">2025-07-24T08:41:00Z</dcterms:modified>
</cp:coreProperties>
</file>